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ebastian\Desktop\SUBIR\6-66)\"/>
    </mc:Choice>
  </mc:AlternateContent>
  <xr:revisionPtr revIDLastSave="0" documentId="13_ncr:1_{3FF44B34-8B17-4342-B0AA-F04891EDA6DC}" xr6:coauthVersionLast="47" xr6:coauthVersionMax="47" xr10:uidLastSave="{00000000-0000-0000-0000-000000000000}"/>
  <bookViews>
    <workbookView xWindow="20370" yWindow="-120" windowWidth="21840" windowHeight="13020" xr2:uid="{00000000-000D-0000-FFFF-FFFF00000000}"/>
  </bookViews>
  <sheets>
    <sheet name="RESIDUOS PELIGROSOS"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zS/Ziy50M7PMExtc8NGfwNx4UeA=="/>
    </ext>
  </extLst>
</workbook>
</file>

<file path=xl/calcChain.xml><?xml version="1.0" encoding="utf-8"?>
<calcChain xmlns="http://schemas.openxmlformats.org/spreadsheetml/2006/main">
  <c r="F29" i="5" l="1"/>
  <c r="G29" i="5"/>
  <c r="H29" i="5"/>
  <c r="I29" i="5"/>
  <c r="J29" i="5"/>
  <c r="K29" i="5"/>
  <c r="L29" i="5"/>
  <c r="M29" i="5"/>
  <c r="C29" i="5"/>
  <c r="D29" i="5"/>
  <c r="E29" i="5"/>
  <c r="B29" i="5"/>
  <c r="N34" i="5" l="1"/>
  <c r="C50" i="5" l="1"/>
  <c r="D50" i="5"/>
  <c r="E50" i="5"/>
  <c r="F50" i="5"/>
  <c r="G50" i="5"/>
  <c r="H50" i="5"/>
  <c r="I50" i="5"/>
  <c r="J50" i="5"/>
  <c r="K50" i="5"/>
  <c r="L50" i="5"/>
  <c r="M50" i="5"/>
  <c r="B50" i="5"/>
  <c r="C43" i="5"/>
  <c r="D43" i="5"/>
  <c r="E43" i="5"/>
  <c r="F43" i="5"/>
  <c r="G43" i="5"/>
  <c r="H43" i="5"/>
  <c r="I43" i="5"/>
  <c r="J43" i="5"/>
  <c r="K43" i="5"/>
  <c r="L43" i="5"/>
  <c r="M43" i="5"/>
  <c r="B43" i="5"/>
  <c r="C36" i="5"/>
  <c r="D36" i="5"/>
  <c r="E36" i="5"/>
  <c r="F36" i="5"/>
  <c r="G36" i="5"/>
  <c r="H36" i="5"/>
  <c r="I36" i="5"/>
  <c r="J36" i="5"/>
  <c r="K36" i="5"/>
  <c r="L36" i="5"/>
  <c r="M36" i="5"/>
  <c r="B36" i="5"/>
  <c r="N35" i="5"/>
  <c r="B37" i="5"/>
  <c r="C37" i="5"/>
  <c r="D37" i="5"/>
  <c r="E37" i="5"/>
  <c r="F37" i="5"/>
  <c r="G37" i="5"/>
  <c r="H37" i="5"/>
  <c r="I37" i="5"/>
  <c r="J37" i="5"/>
  <c r="K37" i="5"/>
  <c r="L37" i="5"/>
  <c r="M37" i="5"/>
  <c r="N37" i="5"/>
  <c r="N41" i="5"/>
  <c r="N42" i="5"/>
  <c r="B44" i="5"/>
  <c r="C44" i="5"/>
  <c r="D44" i="5"/>
  <c r="E44" i="5"/>
  <c r="F44" i="5"/>
  <c r="G44" i="5"/>
  <c r="H44" i="5"/>
  <c r="I44" i="5"/>
  <c r="J44" i="5"/>
  <c r="K44" i="5"/>
  <c r="L44" i="5"/>
  <c r="M44" i="5"/>
  <c r="N44" i="5"/>
  <c r="N43" i="5" l="1"/>
  <c r="D19" i="5"/>
  <c r="D17" i="5"/>
  <c r="D15" i="5"/>
  <c r="N51" i="5" l="1"/>
  <c r="M51" i="5"/>
  <c r="L51" i="5"/>
  <c r="K51" i="5"/>
  <c r="J51" i="5"/>
  <c r="I51" i="5"/>
  <c r="H51" i="5"/>
  <c r="G51" i="5"/>
  <c r="F51" i="5"/>
  <c r="E51" i="5"/>
  <c r="D51" i="5"/>
  <c r="C51" i="5"/>
  <c r="B51" i="5"/>
  <c r="N49" i="5"/>
  <c r="N48" i="5"/>
  <c r="N50" i="5" s="1"/>
  <c r="N36" i="5"/>
  <c r="N30" i="5"/>
  <c r="M30" i="5"/>
  <c r="L30" i="5"/>
  <c r="K30" i="5"/>
  <c r="J30" i="5"/>
  <c r="I30" i="5"/>
  <c r="H30" i="5"/>
  <c r="G30" i="5"/>
  <c r="F30" i="5"/>
  <c r="E30" i="5"/>
  <c r="D30" i="5"/>
  <c r="C30" i="5"/>
  <c r="B30" i="5"/>
  <c r="N28" i="5"/>
  <c r="N27" i="5"/>
  <c r="D13" i="5"/>
  <c r="N29" i="5" l="1"/>
</calcChain>
</file>

<file path=xl/sharedStrings.xml><?xml version="1.0" encoding="utf-8"?>
<sst xmlns="http://schemas.openxmlformats.org/spreadsheetml/2006/main" count="159" uniqueCount="92">
  <si>
    <t>META</t>
  </si>
  <si>
    <t>CUMPLE</t>
  </si>
  <si>
    <t>ANÁLISIS</t>
  </si>
  <si>
    <t>FICHA TÉCNICA DE INDICADORES DE GESTIÓN</t>
  </si>
  <si>
    <t>Código: FO01-PG-19</t>
  </si>
  <si>
    <t>Versión: 02</t>
  </si>
  <si>
    <t>Fecha: 24/01/2024</t>
  </si>
  <si>
    <t>OBJETIVO:</t>
  </si>
  <si>
    <t>ESTRUCTURA DEL INDICADOR</t>
  </si>
  <si>
    <t>NOMBRE DEL INDICADOR:</t>
  </si>
  <si>
    <t>PROCESO:</t>
  </si>
  <si>
    <t>RESPONSABLE:</t>
  </si>
  <si>
    <t>Calcular:</t>
  </si>
  <si>
    <t>Analizar:</t>
  </si>
  <si>
    <t>CONOCER EL RESULTADO:</t>
  </si>
  <si>
    <t>Gerencia General, Líderes de Proceso, Director de Aseo, T.A. Aseo, Entes de Control.</t>
  </si>
  <si>
    <t>RANGOS DE MEDICIÓN Y META 2021</t>
  </si>
  <si>
    <t>&lt;=</t>
  </si>
  <si>
    <t>&gt;</t>
  </si>
  <si>
    <t>NO CUMPLE</t>
  </si>
  <si>
    <t>RANGOS DE MEDICIÓN Y META 2022</t>
  </si>
  <si>
    <t>RANGOS DE MEDICIÓN Y META 2023</t>
  </si>
  <si>
    <t>RANGOS DE MEDICIÓN Y META 2024</t>
  </si>
  <si>
    <t>ORIGEN DE LA INFORMACIÓN:</t>
  </si>
  <si>
    <t>FÓRMULA:</t>
  </si>
  <si>
    <t>k=</t>
  </si>
  <si>
    <t>TÉCNICA ESTADÍSTICA:</t>
  </si>
  <si>
    <t>Gráfico de barras</t>
  </si>
  <si>
    <t>FRECUENCIA:</t>
  </si>
  <si>
    <t>Mensual</t>
  </si>
  <si>
    <t>TENDENCIA:</t>
  </si>
  <si>
    <t>UNIDAD DE MEDIDA:</t>
  </si>
  <si>
    <t>%</t>
  </si>
  <si>
    <t>TIPO DE INDICADOR:</t>
  </si>
  <si>
    <t>Eficacia</t>
  </si>
  <si>
    <t>AÑO 2021</t>
  </si>
  <si>
    <t>PARÁMETROS</t>
  </si>
  <si>
    <t>ENERO</t>
  </si>
  <si>
    <t>FEBRERO</t>
  </si>
  <si>
    <t>MARZO</t>
  </si>
  <si>
    <t>ABRIL</t>
  </si>
  <si>
    <t>MAYO</t>
  </si>
  <si>
    <t>JUNIO</t>
  </si>
  <si>
    <t>JULIO</t>
  </si>
  <si>
    <t>AGOSTO</t>
  </si>
  <si>
    <t>SEPTIEMBRE</t>
  </si>
  <si>
    <t>OCTUBRE</t>
  </si>
  <si>
    <t>NOVIEMBRE</t>
  </si>
  <si>
    <t>DICIEMBRE</t>
  </si>
  <si>
    <t>TOTAL 2021</t>
  </si>
  <si>
    <t>Meta</t>
  </si>
  <si>
    <t>AÑO 2022</t>
  </si>
  <si>
    <t>TOTAL 2022</t>
  </si>
  <si>
    <t>AÑO 2023</t>
  </si>
  <si>
    <t>TOTAL 2023</t>
  </si>
  <si>
    <t>AÑO 2024</t>
  </si>
  <si>
    <t>TOTAL 2024</t>
  </si>
  <si>
    <t>GRÁFICA DEL INDICADOR</t>
  </si>
  <si>
    <t xml:space="preserve">AÑO </t>
  </si>
  <si>
    <t>ACCIONES DE MEJORA</t>
  </si>
  <si>
    <t>Ascendente</t>
  </si>
  <si>
    <t>Porcentaje de Residuos Peligrosos Aprovechados y Tratados</t>
  </si>
  <si>
    <t>Gestión Ambiental</t>
  </si>
  <si>
    <t>Asesor Ambiental</t>
  </si>
  <si>
    <t>Caracterización  de residuos peligrosos</t>
  </si>
  <si>
    <t>Res. Peligrosos Aprove.</t>
  </si>
  <si>
    <t>Aprovechamiento R.P.</t>
  </si>
  <si>
    <t>Cumplir la meta por encima del 90% de aprovechamiento de residuos peligrosos</t>
  </si>
  <si>
    <t>Cumplir la meta por encima del 91% de aprovechamiento de residuos peligrosos</t>
  </si>
  <si>
    <t>Cumplir la meta por encima del 92% de aprovechamiento de residuos peligrosos</t>
  </si>
  <si>
    <t>Cumplir la meta por encima del 93% de aprovechamiento de residuos peligrosos</t>
  </si>
  <si>
    <r>
      <t xml:space="preserve">Porcentaje de Residuos Peligrosos Aprovechados y Tratados Correctamente por </t>
    </r>
    <r>
      <rPr>
        <b/>
        <sz val="11"/>
        <color rgb="FF000000"/>
        <rFont val="Century Gothic"/>
        <family val="2"/>
      </rPr>
      <t>EMPRESAS PÚBLICAS DE LA CEJA E.S.P</t>
    </r>
  </si>
  <si>
    <r>
      <rPr>
        <b/>
        <sz val="11"/>
        <color theme="1"/>
        <rFont val="Century Gothic"/>
        <family val="2"/>
      </rPr>
      <t>Meta</t>
    </r>
    <r>
      <rPr>
        <sz val="11"/>
        <color theme="1"/>
        <rFont val="Century Gothic"/>
        <family val="2"/>
      </rPr>
      <t>: 90% (Se cumple si el aprovechamiento está por encima del 90%)</t>
    </r>
  </si>
  <si>
    <r>
      <rPr>
        <b/>
        <sz val="11"/>
        <color theme="1"/>
        <rFont val="Century Gothic"/>
        <family val="2"/>
      </rPr>
      <t>Promedio Anual:</t>
    </r>
    <r>
      <rPr>
        <sz val="11"/>
        <color theme="1"/>
        <rFont val="Century Gothic"/>
        <family val="2"/>
      </rPr>
      <t xml:space="preserve"> 98.4%</t>
    </r>
  </si>
  <si>
    <r>
      <rPr>
        <b/>
        <sz val="11"/>
        <color theme="1"/>
        <rFont val="Century Gothic"/>
        <family val="2"/>
      </rPr>
      <t>Meta:</t>
    </r>
    <r>
      <rPr>
        <sz val="11"/>
        <color theme="1"/>
        <rFont val="Century Gothic"/>
        <family val="2"/>
      </rPr>
      <t xml:space="preserve"> 91% (Se cumple si el aprovechamiento está por encima del 91%)</t>
    </r>
  </si>
  <si>
    <r>
      <rPr>
        <b/>
        <sz val="11"/>
        <color theme="1"/>
        <rFont val="Century Gothic"/>
        <family val="2"/>
      </rPr>
      <t>Promedio Anual:</t>
    </r>
    <r>
      <rPr>
        <sz val="11"/>
        <color theme="1"/>
        <rFont val="Century Gothic"/>
        <family val="2"/>
      </rPr>
      <t xml:space="preserve"> 98,4%</t>
    </r>
  </si>
  <si>
    <t xml:space="preserve">
A pesar de esos meses con bajo desempeño, el promedio anual fue significativamente superior a la meta.</t>
  </si>
  <si>
    <t>El indicador de aprovechamiento cumplió y superó la meta anual en la mayoría de los meses, excepto en enero, febrero, mayo y noviembre, donde el valor fue de 0%.</t>
  </si>
  <si>
    <t>Se alcanzó un excelente desempeño durante la mayor parte del año, manteniéndose cerca del 100% en la mayoría de los meses.</t>
  </si>
  <si>
    <t>Se observan valores de 0% en abril, septiembre, octubre, noviembre y diciembre, lo cual podría indicar periodos sin recoleccion de residuos peligrosos.
A pesar de los meses con 0%, el promedio anual estuvo muy por encima de la meta.</t>
  </si>
  <si>
    <r>
      <rPr>
        <b/>
        <sz val="11"/>
        <color theme="1"/>
        <rFont val="Century Gothic"/>
        <family val="2"/>
      </rPr>
      <t>Meta:</t>
    </r>
    <r>
      <rPr>
        <sz val="11"/>
        <color theme="1"/>
        <rFont val="Century Gothic"/>
        <family val="2"/>
      </rPr>
      <t xml:space="preserve"> 92% (Se cumple si el aprovechamiento está por encima del 92%)</t>
    </r>
  </si>
  <si>
    <r>
      <rPr>
        <b/>
        <sz val="11"/>
        <color theme="1"/>
        <rFont val="Century Gothic"/>
        <family val="2"/>
      </rPr>
      <t>Promedio Anual</t>
    </r>
    <r>
      <rPr>
        <sz val="11"/>
        <color theme="1"/>
        <rFont val="Century Gothic"/>
        <family val="2"/>
      </rPr>
      <t>: 99,8%</t>
    </r>
  </si>
  <si>
    <t>Los valores de aprovechamiento fueron casi perfectos durante la mayoría de los meses.</t>
  </si>
  <si>
    <t>El indicador promedio del año fue excelente, superando ampliamente la meta propuesta.</t>
  </si>
  <si>
    <t>Desempeño General: El promedio anual fue del 98.4%, superando la meta del 90%. Sin embargo, se observan varios meses con un 0% de aprovechamiento.</t>
  </si>
  <si>
    <t>El buen desempeño general refleja una adecuada gestión durante los meses en los que se realizaron campañas. Es crucial planificar y ejecutar campañas de recolección de residuos peligrosos de manera constante para evitar periodos sin aprovechamiento y mejorar aún más el desempeño.</t>
  </si>
  <si>
    <t>El aprovechamiento alcanzó el 99.7%, cumpliendo con la meta anual del 91%. No obstante, varios meses registraron un 0% de aprovechamiento.</t>
  </si>
  <si>
    <t>Aunque el promedio anual fue positivo, la falta de campañas en ciertos meses afectó la continuidad del indicador. Se recomienda implementar un calendario de campañas más constante para cubrir todos los meses y mantener un aprovechamiento uniforme.</t>
  </si>
  <si>
    <t>Se alcanzó un 99.8% de aprovechamiento anual, superando la meta del 92%. Tres meses tuvieron un 0% de aprovechamiento.</t>
  </si>
  <si>
    <t>El año fue muy exitoso en general, pero la falta de campañas en marzo, agosto y noviembre sugiere la necesidad de mejorar la planificación y ejecución de estas actividades, asegurando que se realicen campañas durante todos los meses del año.</t>
  </si>
  <si>
    <t>(Cantidad de Residuos Peligrosos Aprovechados y Tratados Correctamente (KG) / Total Residuos Peligrosos (KG)) x  100</t>
  </si>
  <si>
    <t>Total Res. Peligrosos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</si>
</sst>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12" x14ac:knownFonts="1">
    <font>
      <sz val="11"/>
      <color theme="1"/>
      <name val="Arial"/>
    </font>
    <font>
      <sz val="11"/>
      <color theme="1"/>
      <name val="Calibri"/>
      <family val="2"/>
      <scheme val="minor"/>
    </font>
    <font>
      <sz val="11"/>
      <color theme="1"/>
      <name val="Calibri"/>
      <family val="2"/>
      <scheme val="minor"/>
    </font>
    <font>
      <sz val="11"/>
      <color theme="1"/>
      <name val="Century Gothic"/>
      <family val="2"/>
    </font>
    <font>
      <sz val="11"/>
      <name val="Century Gothic"/>
      <family val="2"/>
    </font>
    <font>
      <b/>
      <sz val="18"/>
      <color theme="1"/>
      <name val="Century Gothic"/>
      <family val="2"/>
    </font>
    <font>
      <b/>
      <sz val="10"/>
      <color theme="1"/>
      <name val="Century Gothic"/>
      <family val="2"/>
    </font>
    <font>
      <sz val="10"/>
      <name val="Century Gothic"/>
      <family val="2"/>
    </font>
    <font>
      <b/>
      <sz val="11"/>
      <color rgb="FF000000"/>
      <name val="Century Gothic"/>
      <family val="2"/>
    </font>
    <font>
      <b/>
      <sz val="11"/>
      <color theme="1"/>
      <name val="Century Gothic"/>
      <family val="2"/>
    </font>
    <font>
      <sz val="10"/>
      <color theme="1"/>
      <name val="Century Gothic"/>
      <family val="2"/>
    </font>
    <font>
      <sz val="9"/>
      <color theme="1"/>
      <name val="Century Gothic"/>
      <family val="2"/>
    </font>
  </fonts>
  <fills count="12">
    <fill>
      <patternFill patternType="none"/>
    </fill>
    <fill>
      <patternFill patternType="gray125"/>
    </fill>
    <fill>
      <patternFill patternType="solid">
        <fgColor theme="0"/>
        <bgColor theme="0"/>
      </patternFill>
    </fill>
    <fill>
      <patternFill patternType="solid">
        <fgColor rgb="FF00B0F0"/>
        <bgColor rgb="FF00B0F0"/>
      </patternFill>
    </fill>
    <fill>
      <patternFill patternType="solid">
        <fgColor rgb="FF00FF00"/>
        <bgColor rgb="FF00FF00"/>
      </patternFill>
    </fill>
    <fill>
      <patternFill patternType="solid">
        <fgColor rgb="FFFF0000"/>
        <bgColor rgb="FFFF0000"/>
      </patternFill>
    </fill>
    <fill>
      <patternFill patternType="solid">
        <fgColor rgb="FF8DB3E2"/>
        <bgColor rgb="FF8DB3E2"/>
      </patternFill>
    </fill>
    <fill>
      <patternFill patternType="solid">
        <fgColor rgb="FFD8D8D8"/>
        <bgColor rgb="FFD8D8D8"/>
      </patternFill>
    </fill>
    <fill>
      <patternFill patternType="solid">
        <fgColor rgb="FF00B050"/>
        <bgColor rgb="FF00B050"/>
      </patternFill>
    </fill>
    <fill>
      <patternFill patternType="solid">
        <fgColor rgb="FFFFC000"/>
        <bgColor rgb="FFFFC000"/>
      </patternFill>
    </fill>
    <fill>
      <patternFill patternType="solid">
        <fgColor theme="0"/>
        <bgColor rgb="FFFFFF00"/>
      </patternFill>
    </fill>
    <fill>
      <patternFill patternType="solid">
        <fgColor theme="0"/>
        <bgColor indexed="64"/>
      </patternFill>
    </fill>
  </fills>
  <borders count="28">
    <border>
      <left/>
      <right/>
      <top/>
      <bottom/>
      <diagonal/>
    </border>
    <border>
      <left/>
      <right/>
      <top/>
      <bottom/>
      <diagonal/>
    </border>
    <border>
      <left style="thin">
        <color rgb="FFA5A5A5"/>
      </left>
      <right/>
      <top style="thin">
        <color rgb="FFA5A5A5"/>
      </top>
      <bottom/>
      <diagonal/>
    </border>
    <border>
      <left/>
      <right style="thin">
        <color rgb="FFA5A5A5"/>
      </right>
      <top style="thin">
        <color rgb="FFA5A5A5"/>
      </top>
      <bottom/>
      <diagonal/>
    </border>
    <border>
      <left/>
      <right/>
      <top style="thin">
        <color rgb="FFA5A5A5"/>
      </top>
      <bottom/>
      <diagonal/>
    </border>
    <border>
      <left style="thin">
        <color rgb="FFA5A5A5"/>
      </left>
      <right style="thin">
        <color rgb="FFA5A5A5"/>
      </right>
      <top style="thin">
        <color rgb="FFA5A5A5"/>
      </top>
      <bottom style="thin">
        <color rgb="FFA5A5A5"/>
      </bottom>
      <diagonal/>
    </border>
    <border>
      <left style="thin">
        <color rgb="FFA5A5A5"/>
      </left>
      <right/>
      <top/>
      <bottom/>
      <diagonal/>
    </border>
    <border>
      <left/>
      <right style="thin">
        <color rgb="FFA5A5A5"/>
      </right>
      <top/>
      <bottom/>
      <diagonal/>
    </border>
    <border>
      <left style="thin">
        <color rgb="FFA5A5A5"/>
      </left>
      <right/>
      <top/>
      <bottom style="thin">
        <color rgb="FFA5A5A5"/>
      </bottom>
      <diagonal/>
    </border>
    <border>
      <left/>
      <right style="thin">
        <color rgb="FFA5A5A5"/>
      </right>
      <top/>
      <bottom style="thin">
        <color rgb="FFA5A5A5"/>
      </bottom>
      <diagonal/>
    </border>
    <border>
      <left/>
      <right/>
      <top/>
      <bottom style="thin">
        <color rgb="FFA5A5A5"/>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right/>
      <top style="thin">
        <color rgb="FFA5A5A5"/>
      </top>
      <bottom style="thin">
        <color rgb="FFA5A5A5"/>
      </bottom>
      <diagonal/>
    </border>
    <border>
      <left style="thin">
        <color rgb="FFA5A5A5"/>
      </left>
      <right style="thin">
        <color rgb="FFA5A5A5"/>
      </right>
      <top style="thin">
        <color rgb="FFA5A5A5"/>
      </top>
      <bottom/>
      <diagonal/>
    </border>
    <border>
      <left style="thin">
        <color rgb="FFA5A5A5"/>
      </left>
      <right style="thin">
        <color rgb="FFA5A5A5"/>
      </right>
      <top/>
      <bottom style="thin">
        <color rgb="FFA5A5A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rgb="FFA5A5A5"/>
      </top>
      <bottom/>
      <diagonal/>
    </border>
    <border>
      <left/>
      <right style="thin">
        <color theme="0" tint="-0.249977111117893"/>
      </right>
      <top style="thin">
        <color rgb="FFA5A5A5"/>
      </top>
      <bottom/>
      <diagonal/>
    </border>
  </borders>
  <cellStyleXfs count="3">
    <xf numFmtId="0" fontId="0" fillId="0" borderId="0"/>
    <xf numFmtId="0" fontId="1" fillId="0" borderId="1"/>
    <xf numFmtId="0" fontId="2" fillId="0" borderId="1"/>
  </cellStyleXfs>
  <cellXfs count="110">
    <xf numFmtId="0" fontId="0" fillId="0" borderId="0" xfId="0"/>
    <xf numFmtId="164" fontId="3" fillId="0" borderId="5" xfId="2" applyNumberFormat="1" applyFont="1" applyBorder="1" applyAlignment="1">
      <alignment horizontal="left" vertical="center"/>
    </xf>
    <xf numFmtId="0" fontId="3" fillId="0" borderId="1" xfId="2" applyFont="1"/>
    <xf numFmtId="9" fontId="3" fillId="2" borderId="11" xfId="2" applyNumberFormat="1" applyFont="1" applyFill="1" applyBorder="1" applyAlignment="1">
      <alignment horizontal="right" vertical="center"/>
    </xf>
    <xf numFmtId="9" fontId="3" fillId="0" borderId="12" xfId="2" applyNumberFormat="1" applyFont="1" applyBorder="1" applyAlignment="1">
      <alignment horizontal="left"/>
    </xf>
    <xf numFmtId="9" fontId="3" fillId="2" borderId="12" xfId="2" applyNumberFormat="1" applyFont="1" applyFill="1" applyBorder="1" applyAlignment="1">
      <alignment horizontal="left"/>
    </xf>
    <xf numFmtId="0" fontId="9" fillId="2" borderId="11" xfId="2" applyFont="1" applyFill="1" applyBorder="1" applyAlignment="1">
      <alignment horizontal="right" vertical="center"/>
    </xf>
    <xf numFmtId="3" fontId="9" fillId="2" borderId="12" xfId="2" applyNumberFormat="1" applyFont="1" applyFill="1" applyBorder="1" applyAlignment="1">
      <alignment horizontal="left" vertical="center"/>
    </xf>
    <xf numFmtId="0" fontId="6" fillId="0" borderId="5" xfId="2" applyFont="1" applyBorder="1" applyAlignment="1">
      <alignment horizontal="center" vertical="center" wrapText="1"/>
    </xf>
    <xf numFmtId="3" fontId="10" fillId="2" borderId="5" xfId="2" applyNumberFormat="1" applyFont="1" applyFill="1" applyBorder="1" applyAlignment="1">
      <alignment horizontal="center" vertical="center"/>
    </xf>
    <xf numFmtId="3" fontId="10" fillId="0" borderId="5" xfId="2" applyNumberFormat="1" applyFont="1" applyBorder="1" applyAlignment="1">
      <alignment horizontal="center" vertical="center"/>
    </xf>
    <xf numFmtId="0" fontId="6" fillId="0" borderId="5" xfId="2" applyFont="1" applyBorder="1" applyAlignment="1">
      <alignment horizontal="center" vertical="center"/>
    </xf>
    <xf numFmtId="166" fontId="10" fillId="0" borderId="5" xfId="2" applyNumberFormat="1" applyFont="1" applyBorder="1" applyAlignment="1">
      <alignment horizontal="center" vertical="center"/>
    </xf>
    <xf numFmtId="9" fontId="6" fillId="0" borderId="5" xfId="2" applyNumberFormat="1" applyFont="1" applyBorder="1" applyAlignment="1">
      <alignment horizontal="center" vertical="center"/>
    </xf>
    <xf numFmtId="0" fontId="6" fillId="3" borderId="5" xfId="2" applyFont="1" applyFill="1" applyBorder="1" applyAlignment="1">
      <alignment horizontal="center" vertical="center"/>
    </xf>
    <xf numFmtId="0" fontId="6" fillId="7" borderId="5" xfId="2" applyFont="1" applyFill="1" applyBorder="1" applyAlignment="1">
      <alignment horizontal="center" vertical="center"/>
    </xf>
    <xf numFmtId="0" fontId="6" fillId="7" borderId="15" xfId="2" applyFont="1" applyFill="1" applyBorder="1" applyAlignment="1">
      <alignment horizontal="center" vertical="center"/>
    </xf>
    <xf numFmtId="0" fontId="10" fillId="0" borderId="1" xfId="2" applyFont="1"/>
    <xf numFmtId="165" fontId="10" fillId="2" borderId="5" xfId="2" applyNumberFormat="1" applyFont="1" applyFill="1" applyBorder="1" applyAlignment="1">
      <alignment horizontal="center" vertical="center"/>
    </xf>
    <xf numFmtId="165" fontId="3" fillId="0" borderId="1" xfId="2" applyNumberFormat="1" applyFont="1"/>
    <xf numFmtId="165" fontId="10" fillId="0" borderId="5" xfId="2" applyNumberFormat="1" applyFont="1" applyBorder="1" applyAlignment="1">
      <alignment horizontal="center" vertical="center"/>
    </xf>
    <xf numFmtId="165" fontId="11" fillId="4" borderId="5" xfId="2" applyNumberFormat="1" applyFont="1" applyFill="1" applyBorder="1" applyAlignment="1">
      <alignment vertical="center"/>
    </xf>
    <xf numFmtId="3" fontId="11" fillId="5" borderId="5" xfId="2" applyNumberFormat="1" applyFont="1" applyFill="1" applyBorder="1" applyAlignment="1">
      <alignment vertical="center"/>
    </xf>
    <xf numFmtId="0" fontId="9" fillId="0" borderId="11" xfId="2" applyFont="1" applyBorder="1" applyAlignment="1">
      <alignment horizontal="right" vertical="center"/>
    </xf>
    <xf numFmtId="0" fontId="4" fillId="0" borderId="12" xfId="2" applyFont="1" applyBorder="1"/>
    <xf numFmtId="0" fontId="3" fillId="0" borderId="11" xfId="2" applyFont="1" applyBorder="1" applyAlignment="1">
      <alignment horizontal="left" vertical="center"/>
    </xf>
    <xf numFmtId="0" fontId="3" fillId="10" borderId="11" xfId="2" applyFont="1" applyFill="1" applyBorder="1" applyAlignment="1">
      <alignment horizontal="left" vertical="center"/>
    </xf>
    <xf numFmtId="0" fontId="4" fillId="11" borderId="13" xfId="2" applyFont="1" applyFill="1" applyBorder="1"/>
    <xf numFmtId="0" fontId="4" fillId="11" borderId="12" xfId="2" applyFont="1" applyFill="1" applyBorder="1"/>
    <xf numFmtId="0" fontId="3" fillId="2" borderId="11" xfId="2" applyFont="1" applyFill="1" applyBorder="1" applyAlignment="1">
      <alignment horizontal="left" vertical="center" wrapText="1"/>
    </xf>
    <xf numFmtId="0" fontId="4" fillId="0" borderId="13" xfId="2" applyFont="1" applyBorder="1"/>
    <xf numFmtId="0" fontId="9" fillId="9" borderId="11" xfId="2" applyFont="1" applyFill="1" applyBorder="1" applyAlignment="1">
      <alignment horizontal="center" vertical="center"/>
    </xf>
    <xf numFmtId="0" fontId="3" fillId="0" borderId="2" xfId="2" applyFont="1" applyBorder="1" applyAlignment="1">
      <alignment horizontal="center" vertical="center"/>
    </xf>
    <xf numFmtId="0" fontId="4" fillId="0" borderId="3" xfId="2" applyFont="1" applyBorder="1"/>
    <xf numFmtId="0" fontId="4" fillId="0" borderId="6" xfId="2" applyFont="1" applyBorder="1"/>
    <xf numFmtId="0" fontId="4" fillId="0" borderId="7" xfId="2" applyFont="1" applyBorder="1"/>
    <xf numFmtId="0" fontId="4" fillId="0" borderId="8" xfId="2" applyFont="1" applyBorder="1"/>
    <xf numFmtId="0" fontId="4" fillId="0" borderId="9" xfId="2" applyFont="1" applyBorder="1"/>
    <xf numFmtId="0" fontId="5" fillId="0" borderId="2" xfId="2" applyFont="1" applyBorder="1" applyAlignment="1">
      <alignment horizontal="center" vertical="center" wrapText="1"/>
    </xf>
    <xf numFmtId="0" fontId="4" fillId="0" borderId="4" xfId="2" applyFont="1" applyBorder="1"/>
    <xf numFmtId="0" fontId="3" fillId="0" borderId="1" xfId="2" applyFont="1"/>
    <xf numFmtId="0" fontId="4" fillId="0" borderId="10" xfId="2" applyFont="1" applyBorder="1"/>
    <xf numFmtId="0" fontId="3" fillId="0" borderId="1" xfId="2" applyFont="1" applyAlignment="1">
      <alignment horizontal="center"/>
    </xf>
    <xf numFmtId="0" fontId="9" fillId="3" borderId="11" xfId="2" applyFont="1" applyFill="1" applyBorder="1" applyAlignment="1">
      <alignment horizontal="center" vertical="center"/>
    </xf>
    <xf numFmtId="0" fontId="3" fillId="0" borderId="11" xfId="2" applyFont="1" applyBorder="1" applyAlignment="1">
      <alignment horizontal="left" vertical="center" wrapText="1"/>
    </xf>
    <xf numFmtId="0" fontId="3" fillId="0" borderId="13" xfId="2" applyFont="1" applyBorder="1" applyAlignment="1">
      <alignment horizontal="left" vertical="center" wrapText="1"/>
    </xf>
    <xf numFmtId="0" fontId="3" fillId="0" borderId="14" xfId="2" applyFont="1" applyBorder="1" applyAlignment="1">
      <alignment horizontal="center" vertical="center" wrapText="1"/>
    </xf>
    <xf numFmtId="0" fontId="4" fillId="0" borderId="15" xfId="2" applyFont="1" applyBorder="1"/>
    <xf numFmtId="3" fontId="3" fillId="2" borderId="2" xfId="2" applyNumberFormat="1" applyFont="1" applyFill="1" applyBorder="1" applyAlignment="1">
      <alignment horizontal="left" vertical="center"/>
    </xf>
    <xf numFmtId="0" fontId="4" fillId="0" borderId="4" xfId="2" applyFont="1" applyBorder="1" applyAlignment="1">
      <alignment horizontal="left"/>
    </xf>
    <xf numFmtId="0" fontId="4" fillId="0" borderId="3" xfId="2" applyFont="1" applyBorder="1" applyAlignment="1">
      <alignment horizontal="left"/>
    </xf>
    <xf numFmtId="0" fontId="4" fillId="0" borderId="8" xfId="2" applyFont="1" applyBorder="1" applyAlignment="1">
      <alignment horizontal="left"/>
    </xf>
    <xf numFmtId="0" fontId="4" fillId="0" borderId="10" xfId="2" applyFont="1" applyBorder="1" applyAlignment="1">
      <alignment horizontal="left"/>
    </xf>
    <xf numFmtId="0" fontId="4" fillId="0" borderId="9" xfId="2" applyFont="1" applyBorder="1" applyAlignment="1">
      <alignment horizontal="left"/>
    </xf>
    <xf numFmtId="0" fontId="9" fillId="0" borderId="2" xfId="2" applyFont="1" applyBorder="1" applyAlignment="1">
      <alignment horizontal="right" vertical="center" wrapText="1"/>
    </xf>
    <xf numFmtId="0" fontId="3" fillId="0" borderId="11" xfId="2" applyFont="1" applyBorder="1" applyAlignment="1">
      <alignment vertical="center"/>
    </xf>
    <xf numFmtId="0" fontId="3" fillId="0" borderId="11" xfId="2" applyFont="1" applyBorder="1" applyAlignment="1">
      <alignment horizontal="center" vertical="center"/>
    </xf>
    <xf numFmtId="0" fontId="3" fillId="0" borderId="13" xfId="2" applyFont="1" applyBorder="1" applyAlignment="1">
      <alignment horizontal="left" vertical="center"/>
    </xf>
    <xf numFmtId="0" fontId="3" fillId="0" borderId="13" xfId="2" applyFont="1" applyBorder="1" applyAlignment="1">
      <alignment horizontal="center"/>
    </xf>
    <xf numFmtId="0" fontId="3" fillId="0" borderId="8" xfId="2" applyFont="1" applyBorder="1"/>
    <xf numFmtId="0" fontId="9" fillId="3" borderId="2" xfId="2" applyFont="1" applyFill="1" applyBorder="1" applyAlignment="1">
      <alignment horizontal="center" vertical="center"/>
    </xf>
    <xf numFmtId="0" fontId="3" fillId="0" borderId="16" xfId="2" applyFont="1" applyBorder="1" applyAlignment="1">
      <alignment horizontal="center"/>
    </xf>
    <xf numFmtId="0" fontId="3" fillId="0" borderId="16" xfId="2" applyFont="1" applyBorder="1" applyAlignment="1">
      <alignment horizontal="left"/>
    </xf>
    <xf numFmtId="0" fontId="3" fillId="0" borderId="16" xfId="2" applyFont="1" applyBorder="1" applyAlignment="1">
      <alignment horizontal="justify" vertical="center" wrapText="1"/>
    </xf>
    <xf numFmtId="0" fontId="4" fillId="0" borderId="16" xfId="2" applyFont="1" applyBorder="1" applyAlignment="1">
      <alignment horizontal="justify" vertical="center"/>
    </xf>
    <xf numFmtId="0" fontId="3" fillId="0" borderId="6" xfId="2" applyFont="1" applyBorder="1" applyAlignment="1">
      <alignment horizontal="center" vertical="center" wrapText="1"/>
    </xf>
    <xf numFmtId="0" fontId="3" fillId="0" borderId="8" xfId="2" applyFont="1" applyBorder="1" applyAlignment="1">
      <alignment horizontal="center" vertical="center" wrapText="1"/>
    </xf>
    <xf numFmtId="0" fontId="3" fillId="0" borderId="18" xfId="2" applyFont="1" applyBorder="1" applyAlignment="1">
      <alignment horizontal="center"/>
    </xf>
    <xf numFmtId="0" fontId="3" fillId="0" borderId="16" xfId="2" applyFont="1" applyBorder="1" applyAlignment="1">
      <alignment horizontal="center" vertical="center" wrapText="1"/>
    </xf>
    <xf numFmtId="0" fontId="3" fillId="0" borderId="19" xfId="2" applyFont="1" applyBorder="1" applyAlignment="1">
      <alignment horizontal="justify" vertical="center" wrapText="1"/>
    </xf>
    <xf numFmtId="0" fontId="3" fillId="0" borderId="17" xfId="2" applyFont="1" applyBorder="1" applyAlignment="1">
      <alignment horizontal="justify" vertical="center" wrapText="1"/>
    </xf>
    <xf numFmtId="0" fontId="3" fillId="0" borderId="20" xfId="2" applyFont="1" applyBorder="1" applyAlignment="1">
      <alignment horizontal="justify" vertical="center" wrapText="1"/>
    </xf>
    <xf numFmtId="0" fontId="3" fillId="0" borderId="23" xfId="2" applyFont="1" applyBorder="1" applyAlignment="1">
      <alignment horizontal="justify" vertical="center" wrapText="1"/>
    </xf>
    <xf numFmtId="0" fontId="3" fillId="0" borderId="24" xfId="2" applyFont="1" applyBorder="1" applyAlignment="1">
      <alignment horizontal="justify" vertical="center" wrapText="1"/>
    </xf>
    <xf numFmtId="0" fontId="3" fillId="0" borderId="25" xfId="2" applyFont="1" applyBorder="1" applyAlignment="1">
      <alignment horizontal="justify" vertical="center" wrapText="1"/>
    </xf>
    <xf numFmtId="0" fontId="3" fillId="0" borderId="8" xfId="2" applyFont="1" applyBorder="1" applyAlignment="1">
      <alignment horizontal="center"/>
    </xf>
    <xf numFmtId="0" fontId="3" fillId="0" borderId="10" xfId="2" applyFont="1" applyBorder="1" applyAlignment="1">
      <alignment horizontal="center"/>
    </xf>
    <xf numFmtId="0" fontId="3" fillId="0" borderId="9" xfId="2" applyFont="1" applyBorder="1" applyAlignment="1">
      <alignment horizontal="center"/>
    </xf>
    <xf numFmtId="0" fontId="9" fillId="8" borderId="11" xfId="2" applyFont="1" applyFill="1" applyBorder="1" applyAlignment="1">
      <alignment horizontal="center" vertical="center"/>
    </xf>
    <xf numFmtId="0" fontId="3" fillId="0" borderId="16" xfId="2" applyFont="1" applyBorder="1" applyAlignment="1">
      <alignment horizontal="left" vertical="center" wrapText="1"/>
    </xf>
    <xf numFmtId="0" fontId="4" fillId="0" borderId="16" xfId="2" applyFont="1" applyBorder="1" applyAlignment="1">
      <alignment horizontal="left"/>
    </xf>
    <xf numFmtId="0" fontId="3" fillId="0" borderId="2" xfId="2" applyFont="1" applyBorder="1" applyAlignment="1">
      <alignment horizontal="left" vertical="center"/>
    </xf>
    <xf numFmtId="0" fontId="9" fillId="6" borderId="8" xfId="2" applyFont="1" applyFill="1" applyBorder="1" applyAlignment="1">
      <alignment horizontal="center" vertical="center"/>
    </xf>
    <xf numFmtId="0" fontId="9" fillId="0" borderId="2" xfId="2" applyFont="1" applyBorder="1" applyAlignment="1">
      <alignment horizontal="right" vertical="center"/>
    </xf>
    <xf numFmtId="0" fontId="6" fillId="0" borderId="13"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3" borderId="11" xfId="2" applyFont="1" applyFill="1" applyBorder="1" applyAlignment="1">
      <alignment horizontal="center" vertical="center"/>
    </xf>
    <xf numFmtId="0" fontId="3" fillId="0" borderId="19" xfId="2" applyFont="1" applyBorder="1" applyAlignment="1">
      <alignment horizontal="left" vertical="center" wrapText="1"/>
    </xf>
    <xf numFmtId="0" fontId="3" fillId="0" borderId="17" xfId="2" applyFont="1" applyBorder="1" applyAlignment="1">
      <alignment horizontal="left" vertical="center" wrapText="1"/>
    </xf>
    <xf numFmtId="0" fontId="3" fillId="0" borderId="20" xfId="2" applyFont="1" applyBorder="1" applyAlignment="1">
      <alignment horizontal="left" vertical="center" wrapText="1"/>
    </xf>
    <xf numFmtId="0" fontId="3" fillId="0" borderId="21" xfId="2" applyFont="1" applyBorder="1" applyAlignment="1">
      <alignment horizontal="left" vertical="center" wrapText="1"/>
    </xf>
    <xf numFmtId="0" fontId="3" fillId="0" borderId="1" xfId="2" applyFont="1" applyAlignment="1">
      <alignment horizontal="left" vertical="center" wrapText="1"/>
    </xf>
    <xf numFmtId="0" fontId="3" fillId="0" borderId="22" xfId="2" applyFont="1" applyBorder="1" applyAlignment="1">
      <alignment horizontal="left" vertical="center" wrapText="1"/>
    </xf>
    <xf numFmtId="0" fontId="7" fillId="0" borderId="12" xfId="2" applyFont="1" applyBorder="1"/>
    <xf numFmtId="0" fontId="3" fillId="0" borderId="16" xfId="2" applyFont="1" applyBorder="1" applyAlignment="1">
      <alignment horizontal="justify" wrapText="1"/>
    </xf>
    <xf numFmtId="0" fontId="4" fillId="0" borderId="16" xfId="2" applyFont="1" applyBorder="1" applyAlignment="1">
      <alignment horizontal="justify"/>
    </xf>
    <xf numFmtId="0" fontId="3" fillId="0" borderId="26" xfId="2" applyFont="1" applyBorder="1" applyAlignment="1">
      <alignment horizontal="left" vertical="top" wrapText="1"/>
    </xf>
    <xf numFmtId="0" fontId="3" fillId="0" borderId="4" xfId="2" applyFont="1" applyBorder="1" applyAlignment="1">
      <alignment horizontal="left" vertical="top" wrapText="1"/>
    </xf>
    <xf numFmtId="0" fontId="3" fillId="0" borderId="27" xfId="2" applyFont="1" applyBorder="1" applyAlignment="1">
      <alignment horizontal="left" vertical="top" wrapText="1"/>
    </xf>
    <xf numFmtId="0" fontId="3" fillId="0" borderId="23" xfId="2" applyFont="1" applyBorder="1" applyAlignment="1">
      <alignment horizontal="left" vertical="top" wrapText="1"/>
    </xf>
    <xf numFmtId="0" fontId="3" fillId="0" borderId="24" xfId="2" applyFont="1" applyBorder="1" applyAlignment="1">
      <alignment horizontal="left" vertical="top" wrapText="1"/>
    </xf>
    <xf numFmtId="0" fontId="3" fillId="0" borderId="25" xfId="2" applyFont="1" applyBorder="1" applyAlignment="1">
      <alignment horizontal="left" vertical="top" wrapText="1"/>
    </xf>
    <xf numFmtId="0" fontId="3" fillId="0" borderId="19" xfId="2" applyFont="1" applyBorder="1" applyAlignment="1">
      <alignment horizontal="justify" vertical="justify" wrapText="1"/>
    </xf>
    <xf numFmtId="0" fontId="3" fillId="0" borderId="17" xfId="2" applyFont="1" applyBorder="1" applyAlignment="1">
      <alignment horizontal="justify" vertical="justify" wrapText="1"/>
    </xf>
    <xf numFmtId="0" fontId="3" fillId="0" borderId="20" xfId="2" applyFont="1" applyBorder="1" applyAlignment="1">
      <alignment horizontal="justify" vertical="justify" wrapText="1"/>
    </xf>
    <xf numFmtId="0" fontId="3" fillId="0" borderId="23" xfId="2" applyFont="1" applyBorder="1" applyAlignment="1">
      <alignment horizontal="justify" vertical="justify" wrapText="1"/>
    </xf>
    <xf numFmtId="0" fontId="3" fillId="0" borderId="24" xfId="2" applyFont="1" applyBorder="1" applyAlignment="1">
      <alignment horizontal="justify" vertical="justify" wrapText="1"/>
    </xf>
    <xf numFmtId="0" fontId="3" fillId="0" borderId="25" xfId="2" applyFont="1" applyBorder="1" applyAlignment="1">
      <alignment horizontal="justify" vertical="justify" wrapText="1"/>
    </xf>
    <xf numFmtId="0" fontId="3" fillId="0" borderId="12" xfId="2" applyFont="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14">
    <dxf>
      <fill>
        <patternFill patternType="solid">
          <fgColor rgb="FFFF0000"/>
          <bgColor rgb="FFFF0000"/>
        </patternFill>
      </fill>
    </dxf>
    <dxf>
      <fill>
        <patternFill patternType="solid">
          <fgColor rgb="FF66FF66"/>
          <bgColor rgb="FF66FF66"/>
        </patternFill>
      </fill>
    </dxf>
    <dxf>
      <fill>
        <patternFill patternType="solid">
          <fgColor rgb="FFFF0000"/>
          <bgColor rgb="FFFF0000"/>
        </patternFill>
      </fill>
    </dxf>
    <dxf>
      <fill>
        <patternFill patternType="solid">
          <fgColor rgb="FF66FF66"/>
          <bgColor rgb="FF66FF66"/>
        </patternFill>
      </fill>
    </dxf>
    <dxf>
      <fill>
        <patternFill patternType="solid">
          <fgColor rgb="FFFF0000"/>
          <bgColor rgb="FFFF0000"/>
        </patternFill>
      </fill>
    </dxf>
    <dxf>
      <fill>
        <patternFill patternType="solid">
          <fgColor rgb="FF66FF66"/>
          <bgColor rgb="FF66FF66"/>
        </patternFill>
      </fill>
    </dxf>
    <dxf>
      <fill>
        <patternFill patternType="solid">
          <fgColor rgb="FFFF0000"/>
          <bgColor rgb="FFFF0000"/>
        </patternFill>
      </fill>
    </dxf>
    <dxf>
      <fill>
        <patternFill patternType="solid">
          <fgColor rgb="FF66FF66"/>
          <bgColor rgb="FF66FF66"/>
        </patternFill>
      </fill>
    </dxf>
    <dxf>
      <fill>
        <patternFill patternType="solid">
          <fgColor rgb="FFFF0000"/>
          <bgColor rgb="FFFF0000"/>
        </patternFill>
      </fill>
    </dxf>
    <dxf>
      <fill>
        <patternFill patternType="solid">
          <fgColor rgb="FF66FF66"/>
          <bgColor rgb="FF66FF66"/>
        </patternFill>
      </fill>
    </dxf>
    <dxf>
      <fill>
        <patternFill patternType="solid">
          <fgColor rgb="FFFF0000"/>
          <bgColor rgb="FFFF0000"/>
        </patternFill>
      </fill>
    </dxf>
    <dxf>
      <fill>
        <patternFill patternType="solid">
          <fgColor rgb="FF66FF66"/>
          <bgColor rgb="FF66FF66"/>
        </patternFill>
      </fill>
    </dxf>
    <dxf>
      <fill>
        <patternFill patternType="solid">
          <fgColor rgb="FFFF0000"/>
          <bgColor rgb="FFFF0000"/>
        </patternFill>
      </fill>
    </dxf>
    <dxf>
      <fill>
        <patternFill patternType="solid">
          <fgColor rgb="FF66FF66"/>
          <bgColor rgb="FF66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APROVECHAMIENTO RESIDUOS</a:t>
            </a:r>
            <a:r>
              <a:rPr lang="es-CO" baseline="0"/>
              <a:t> PELIGROSOS</a:t>
            </a:r>
            <a:r>
              <a:rPr lang="es-CO"/>
              <a:t> 2024</a:t>
            </a:r>
          </a:p>
        </c:rich>
      </c:tx>
      <c:overlay val="0"/>
      <c:spPr>
        <a:noFill/>
        <a:ln>
          <a:noFill/>
        </a:ln>
        <a:effectLst/>
      </c:spPr>
    </c:title>
    <c:autoTitleDeleted val="0"/>
    <c:plotArea>
      <c:layout/>
      <c:barChart>
        <c:barDir val="col"/>
        <c:grouping val="clustered"/>
        <c:varyColors val="1"/>
        <c:ser>
          <c:idx val="0"/>
          <c:order val="0"/>
          <c:tx>
            <c:strRef>
              <c:f>'RESIDUOS PELIGROSOS'!$A$50</c:f>
              <c:strCache>
                <c:ptCount val="1"/>
                <c:pt idx="0">
                  <c:v>Aprovechamiento R.P.</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'RESIDUOS PELIGROSOS'!$B$47:$M$47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PELIGROSOS'!$B$50:$M$50</c:f>
              <c:numCache>
                <c:formatCode>0.0%</c:formatCode>
                <c:ptCount val="12"/>
                <c:pt idx="0">
                  <c:v>1</c:v>
                </c:pt>
                <c:pt idx="1">
                  <c:v>0</c:v>
                </c:pt>
                <c:pt idx="2">
                  <c:v>1</c:v>
                </c:pt>
                <c:pt idx="3">
                  <c:v>0</c:v>
                </c:pt>
                <c:pt idx="4">
                  <c:v>1</c:v>
                </c:pt>
                <c:pt idx="5">
                  <c:v>0</c:v>
                </c:pt>
                <c:pt idx="6">
                  <c:v>1</c:v>
                </c:pt>
                <c:pt idx="7">
                  <c:v>0</c:v>
                </c:pt>
                <c:pt idx="8">
                  <c:v>0</c:v>
                </c:pt>
                <c:pt idx="9">
                  <c:v>0</c:v>
                </c:pt>
                <c:pt idx="10">
                  <c:v>0</c:v>
                </c:pt>
                <c:pt idx="11">
                  <c:v>0</c:v>
                </c:pt>
              </c:numCache>
            </c:numRef>
          </c:val>
          <c:extLst>
            <c:ext xmlns:c16="http://schemas.microsoft.com/office/drawing/2014/chart" uri="{C3380CC4-5D6E-409C-BE32-E72D297353CC}">
              <c16:uniqueId val="{00000000-71B0-4B27-87DA-B21EE58B822C}"/>
            </c:ext>
          </c:extLst>
        </c:ser>
        <c:dLbls>
          <c:showLegendKey val="0"/>
          <c:showVal val="0"/>
          <c:showCatName val="0"/>
          <c:showSerName val="0"/>
          <c:showPercent val="0"/>
          <c:showBubbleSize val="0"/>
        </c:dLbls>
        <c:gapWidth val="150"/>
        <c:axId val="402525768"/>
        <c:axId val="977993784"/>
      </c:barChart>
      <c:lineChart>
        <c:grouping val="standard"/>
        <c:varyColors val="0"/>
        <c:ser>
          <c:idx val="1"/>
          <c:order val="1"/>
          <c:tx>
            <c:v>Meta</c:v>
          </c:tx>
          <c:spPr>
            <a:ln w="34925" cap="rnd">
              <a:solidFill>
                <a:schemeClr val="accent2"/>
              </a:solidFill>
              <a:round/>
            </a:ln>
            <a:effectLst>
              <a:outerShdw blurRad="57150" dist="19050" dir="5400000" algn="ctr" rotWithShape="0">
                <a:srgbClr val="000000">
                  <a:alpha val="63000"/>
                </a:srgbClr>
              </a:outerShdw>
            </a:effectLst>
          </c:spPr>
          <c:marker>
            <c:symbol val="none"/>
          </c:marker>
          <c:cat>
            <c:strRef>
              <c:f>'RESIDUOS PELIGROSOS'!$B$47:$M$47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PELIGROSOS'!$B$51:$M$51</c:f>
              <c:numCache>
                <c:formatCode>0%</c:formatCode>
                <c:ptCount val="12"/>
                <c:pt idx="0">
                  <c:v>0.93</c:v>
                </c:pt>
                <c:pt idx="1">
                  <c:v>0.93</c:v>
                </c:pt>
                <c:pt idx="2">
                  <c:v>0.93</c:v>
                </c:pt>
                <c:pt idx="3">
                  <c:v>0.93</c:v>
                </c:pt>
                <c:pt idx="4">
                  <c:v>0.93</c:v>
                </c:pt>
                <c:pt idx="5">
                  <c:v>0.93</c:v>
                </c:pt>
                <c:pt idx="6">
                  <c:v>0.93</c:v>
                </c:pt>
                <c:pt idx="7">
                  <c:v>0.93</c:v>
                </c:pt>
                <c:pt idx="8">
                  <c:v>0.93</c:v>
                </c:pt>
                <c:pt idx="9">
                  <c:v>0.93</c:v>
                </c:pt>
                <c:pt idx="10">
                  <c:v>0.93</c:v>
                </c:pt>
                <c:pt idx="11">
                  <c:v>0.93</c:v>
                </c:pt>
              </c:numCache>
            </c:numRef>
          </c:val>
          <c:smooth val="0"/>
          <c:extLst>
            <c:ext xmlns:c16="http://schemas.microsoft.com/office/drawing/2014/chart" uri="{C3380CC4-5D6E-409C-BE32-E72D297353CC}">
              <c16:uniqueId val="{00000001-71B0-4B27-87DA-B21EE58B822C}"/>
            </c:ext>
          </c:extLst>
        </c:ser>
        <c:dLbls>
          <c:showLegendKey val="0"/>
          <c:showVal val="0"/>
          <c:showCatName val="0"/>
          <c:showSerName val="0"/>
          <c:showPercent val="0"/>
          <c:showBubbleSize val="0"/>
        </c:dLbls>
        <c:marker val="1"/>
        <c:smooth val="0"/>
        <c:axId val="402525768"/>
        <c:axId val="977993784"/>
      </c:lineChart>
      <c:catAx>
        <c:axId val="40252576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rich>
          </c:tx>
          <c:overlay val="0"/>
          <c:spPr>
            <a:noFill/>
            <a:ln>
              <a:noFill/>
            </a:ln>
            <a:effectLst/>
          </c:sp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CO"/>
          </a:p>
        </c:txPr>
        <c:crossAx val="977993784"/>
        <c:crosses val="autoZero"/>
        <c:auto val="1"/>
        <c:lblAlgn val="ctr"/>
        <c:lblOffset val="100"/>
        <c:noMultiLvlLbl val="1"/>
      </c:catAx>
      <c:valAx>
        <c:axId val="977993784"/>
        <c:scaling>
          <c:orientation val="minMax"/>
        </c:scaling>
        <c:delete val="1"/>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rich>
          </c:tx>
          <c:overlay val="0"/>
          <c:spPr>
            <a:noFill/>
            <a:ln>
              <a:noFill/>
            </a:ln>
            <a:effectLst/>
          </c:spPr>
        </c:title>
        <c:numFmt formatCode="0.0%" sourceLinked="1"/>
        <c:majorTickMark val="none"/>
        <c:minorTickMark val="none"/>
        <c:tickLblPos val="nextTo"/>
        <c:crossAx val="402525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SEGUIMIENTO ANUAL 21-22-23-24</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19050"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4"/>
              <c:pt idx="0">
                <c:v>2021</c:v>
              </c:pt>
              <c:pt idx="1">
                <c:v>2022</c:v>
              </c:pt>
              <c:pt idx="2">
                <c:v>2023</c:v>
              </c:pt>
              <c:pt idx="3">
                <c:v>2024</c:v>
              </c:pt>
            </c:numLit>
          </c:cat>
          <c:val>
            <c:numRef>
              <c:f>('RESIDUOS PELIGROSOS'!$N$29,'RESIDUOS PELIGROSOS'!$N$36,'RESIDUOS PELIGROSOS'!$N$43,'RESIDUOS PELIGROSOS'!$N$50)</c:f>
              <c:numCache>
                <c:formatCode>0.0%</c:formatCode>
                <c:ptCount val="4"/>
                <c:pt idx="0">
                  <c:v>0.98385264980715392</c:v>
                </c:pt>
                <c:pt idx="1">
                  <c:v>0.99728997289972898</c:v>
                </c:pt>
                <c:pt idx="2">
                  <c:v>0.99847898356027132</c:v>
                </c:pt>
                <c:pt idx="3">
                  <c:v>1</c:v>
                </c:pt>
              </c:numCache>
            </c:numRef>
          </c:val>
          <c:smooth val="0"/>
          <c:extLst>
            <c:ext xmlns:c16="http://schemas.microsoft.com/office/drawing/2014/chart" uri="{C3380CC4-5D6E-409C-BE32-E72D297353CC}">
              <c16:uniqueId val="{00000000-89EB-4515-8639-DFDB2D6C22C6}"/>
            </c:ext>
          </c:extLst>
        </c:ser>
        <c:dLbls>
          <c:showLegendKey val="0"/>
          <c:showVal val="0"/>
          <c:showCatName val="0"/>
          <c:showSerName val="0"/>
          <c:showPercent val="0"/>
          <c:showBubbleSize val="0"/>
        </c:dLbls>
        <c:smooth val="0"/>
        <c:axId val="977994176"/>
        <c:axId val="977995352"/>
      </c:lineChart>
      <c:catAx>
        <c:axId val="977994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7995352"/>
        <c:crosses val="autoZero"/>
        <c:auto val="1"/>
        <c:lblAlgn val="ctr"/>
        <c:lblOffset val="100"/>
        <c:noMultiLvlLbl val="0"/>
      </c:catAx>
      <c:valAx>
        <c:axId val="9779953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7994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142875</xdr:colOff>
      <xdr:row>52</xdr:row>
      <xdr:rowOff>247650</xdr:rowOff>
    </xdr:from>
    <xdr:ext cx="6581775" cy="3819525"/>
    <xdr:graphicFrame macro="">
      <xdr:nvGraphicFramePr>
        <xdr:cNvPr id="2" name="Chart 16" title="Gráfico">
          <a:extLst>
            <a:ext uri="{FF2B5EF4-FFF2-40B4-BE49-F238E27FC236}">
              <a16:creationId xmlns:a16="http://schemas.microsoft.com/office/drawing/2014/main" id="{3FC244B4-0EE6-4820-ACCE-00818B5B9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666750</xdr:colOff>
      <xdr:row>0</xdr:row>
      <xdr:rowOff>57150</xdr:rowOff>
    </xdr:from>
    <xdr:ext cx="1076325" cy="647700"/>
    <xdr:pic>
      <xdr:nvPicPr>
        <xdr:cNvPr id="3" name="image8.jpg">
          <a:extLst>
            <a:ext uri="{FF2B5EF4-FFF2-40B4-BE49-F238E27FC236}">
              <a16:creationId xmlns:a16="http://schemas.microsoft.com/office/drawing/2014/main" id="{61822384-A2E6-4F10-8C04-8F108FA71FE8}"/>
            </a:ext>
          </a:extLst>
        </xdr:cNvPr>
        <xdr:cNvPicPr preferRelativeResize="0"/>
      </xdr:nvPicPr>
      <xdr:blipFill>
        <a:blip xmlns:r="http://schemas.openxmlformats.org/officeDocument/2006/relationships" r:embed="rId2" cstate="print"/>
        <a:stretch>
          <a:fillRect/>
        </a:stretch>
      </xdr:blipFill>
      <xdr:spPr>
        <a:xfrm>
          <a:off x="666750" y="57150"/>
          <a:ext cx="1076325" cy="647700"/>
        </a:xfrm>
        <a:prstGeom prst="rect">
          <a:avLst/>
        </a:prstGeom>
        <a:noFill/>
      </xdr:spPr>
    </xdr:pic>
    <xdr:clientData fLocksWithSheet="0"/>
  </xdr:oneCellAnchor>
  <xdr:twoCellAnchor>
    <xdr:from>
      <xdr:col>8</xdr:col>
      <xdr:colOff>200025</xdr:colOff>
      <xdr:row>52</xdr:row>
      <xdr:rowOff>238124</xdr:rowOff>
    </xdr:from>
    <xdr:to>
      <xdr:col>13</xdr:col>
      <xdr:colOff>1238250</xdr:colOff>
      <xdr:row>52</xdr:row>
      <xdr:rowOff>4048125</xdr:rowOff>
    </xdr:to>
    <xdr:graphicFrame macro="">
      <xdr:nvGraphicFramePr>
        <xdr:cNvPr id="4" name="Gráfico 3">
          <a:extLst>
            <a:ext uri="{FF2B5EF4-FFF2-40B4-BE49-F238E27FC236}">
              <a16:creationId xmlns:a16="http://schemas.microsoft.com/office/drawing/2014/main" id="{FA2698F6-0194-4F37-94A9-F8BAE4986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0</xdr:rowOff>
        </xdr:from>
        <xdr:to>
          <xdr:col>8</xdr:col>
          <xdr:colOff>352425</xdr:colOff>
          <xdr:row>72</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P86"/>
  <sheetViews>
    <sheetView tabSelected="1" topLeftCell="A15" zoomScale="90" zoomScaleNormal="90" workbookViewId="0">
      <selection activeCell="A72" sqref="A72:XFD124"/>
    </sheetView>
  </sheetViews>
  <sheetFormatPr baseColWidth="10" defaultColWidth="12.625" defaultRowHeight="15" customHeight="1" x14ac:dyDescent="0.3"/>
  <cols>
    <col min="1" max="1" width="21.75" style="2" customWidth="1"/>
    <col min="2" max="13" width="9.625" style="2" customWidth="1"/>
    <col min="14" max="14" width="19.375" style="2" bestFit="1" customWidth="1"/>
    <col min="15" max="16384" width="12.625" style="2"/>
  </cols>
  <sheetData>
    <row r="1" spans="1:14" ht="15.75" customHeight="1" x14ac:dyDescent="0.3">
      <c r="A1" s="32"/>
      <c r="B1" s="33"/>
      <c r="C1" s="38" t="s">
        <v>3</v>
      </c>
      <c r="D1" s="39"/>
      <c r="E1" s="39"/>
      <c r="F1" s="39"/>
      <c r="G1" s="39"/>
      <c r="H1" s="39"/>
      <c r="I1" s="39"/>
      <c r="J1" s="39"/>
      <c r="K1" s="39"/>
      <c r="L1" s="39"/>
      <c r="M1" s="33"/>
      <c r="N1" s="1" t="s">
        <v>4</v>
      </c>
    </row>
    <row r="2" spans="1:14" ht="20.25" customHeight="1" x14ac:dyDescent="0.3">
      <c r="A2" s="34"/>
      <c r="B2" s="35"/>
      <c r="C2" s="34"/>
      <c r="D2" s="40"/>
      <c r="E2" s="40"/>
      <c r="F2" s="40"/>
      <c r="G2" s="40"/>
      <c r="H2" s="40"/>
      <c r="I2" s="40"/>
      <c r="J2" s="40"/>
      <c r="K2" s="40"/>
      <c r="L2" s="40"/>
      <c r="M2" s="35"/>
      <c r="N2" s="1" t="s">
        <v>5</v>
      </c>
    </row>
    <row r="3" spans="1:14" ht="21.75" customHeight="1" x14ac:dyDescent="0.3">
      <c r="A3" s="36"/>
      <c r="B3" s="37"/>
      <c r="C3" s="36"/>
      <c r="D3" s="41"/>
      <c r="E3" s="41"/>
      <c r="F3" s="41"/>
      <c r="G3" s="41"/>
      <c r="H3" s="41"/>
      <c r="I3" s="41"/>
      <c r="J3" s="41"/>
      <c r="K3" s="41"/>
      <c r="L3" s="41"/>
      <c r="M3" s="37"/>
      <c r="N3" s="1" t="s">
        <v>6</v>
      </c>
    </row>
    <row r="4" spans="1:14" ht="3.75" customHeight="1" x14ac:dyDescent="0.3">
      <c r="A4" s="42"/>
      <c r="B4" s="40"/>
      <c r="C4" s="40"/>
      <c r="D4" s="40"/>
      <c r="E4" s="40"/>
      <c r="F4" s="40"/>
      <c r="G4" s="40"/>
      <c r="H4" s="40"/>
      <c r="I4" s="40"/>
      <c r="J4" s="40"/>
      <c r="K4" s="40"/>
      <c r="L4" s="40"/>
      <c r="M4" s="40"/>
      <c r="N4" s="40"/>
    </row>
    <row r="5" spans="1:14" ht="33" customHeight="1" x14ac:dyDescent="0.3">
      <c r="A5" s="87" t="s">
        <v>7</v>
      </c>
      <c r="B5" s="94"/>
      <c r="C5" s="44" t="s">
        <v>71</v>
      </c>
      <c r="D5" s="45"/>
      <c r="E5" s="45"/>
      <c r="F5" s="45"/>
      <c r="G5" s="45"/>
      <c r="H5" s="45"/>
      <c r="I5" s="45"/>
      <c r="J5" s="45"/>
      <c r="K5" s="45"/>
      <c r="L5" s="45"/>
      <c r="M5" s="45"/>
      <c r="N5" s="45"/>
    </row>
    <row r="6" spans="1:14" ht="4.5" customHeight="1" x14ac:dyDescent="0.3">
      <c r="A6" s="42"/>
      <c r="B6" s="40"/>
      <c r="C6" s="40"/>
      <c r="D6" s="40"/>
      <c r="E6" s="40"/>
      <c r="F6" s="40"/>
      <c r="G6" s="40"/>
      <c r="H6" s="40"/>
      <c r="I6" s="40"/>
      <c r="J6" s="40"/>
      <c r="K6" s="40"/>
      <c r="L6" s="40"/>
      <c r="M6" s="40"/>
      <c r="N6" s="40"/>
    </row>
    <row r="7" spans="1:14" ht="21.75" customHeight="1" x14ac:dyDescent="0.3">
      <c r="A7" s="43" t="s">
        <v>8</v>
      </c>
      <c r="B7" s="30"/>
      <c r="C7" s="30"/>
      <c r="D7" s="30"/>
      <c r="E7" s="30"/>
      <c r="F7" s="30"/>
      <c r="G7" s="30"/>
      <c r="H7" s="30"/>
      <c r="I7" s="30"/>
      <c r="J7" s="30"/>
      <c r="K7" s="30"/>
      <c r="L7" s="30"/>
      <c r="M7" s="30"/>
      <c r="N7" s="24"/>
    </row>
    <row r="8" spans="1:14" ht="16.5" x14ac:dyDescent="0.3">
      <c r="A8" s="23" t="s">
        <v>9</v>
      </c>
      <c r="B8" s="24"/>
      <c r="C8" s="25" t="s">
        <v>61</v>
      </c>
      <c r="D8" s="30"/>
      <c r="E8" s="30"/>
      <c r="F8" s="30"/>
      <c r="G8" s="30"/>
      <c r="H8" s="30"/>
      <c r="I8" s="30"/>
      <c r="J8" s="30"/>
      <c r="K8" s="30"/>
      <c r="L8" s="30"/>
      <c r="M8" s="30"/>
      <c r="N8" s="24"/>
    </row>
    <row r="9" spans="1:14" ht="16.5" x14ac:dyDescent="0.3">
      <c r="A9" s="23" t="s">
        <v>10</v>
      </c>
      <c r="B9" s="24"/>
      <c r="C9" s="55" t="s">
        <v>62</v>
      </c>
      <c r="D9" s="30"/>
      <c r="E9" s="30"/>
      <c r="F9" s="30"/>
      <c r="G9" s="30"/>
      <c r="H9" s="30"/>
      <c r="I9" s="30"/>
      <c r="J9" s="30"/>
      <c r="K9" s="30"/>
      <c r="L9" s="30"/>
      <c r="M9" s="30"/>
      <c r="N9" s="24"/>
    </row>
    <row r="10" spans="1:14" ht="16.5" x14ac:dyDescent="0.3">
      <c r="A10" s="23" t="s">
        <v>11</v>
      </c>
      <c r="B10" s="24"/>
      <c r="C10" s="56" t="s">
        <v>12</v>
      </c>
      <c r="D10" s="24"/>
      <c r="E10" s="56" t="s">
        <v>63</v>
      </c>
      <c r="F10" s="109"/>
      <c r="G10" s="56" t="s">
        <v>13</v>
      </c>
      <c r="H10" s="24"/>
      <c r="I10" s="57" t="s">
        <v>63</v>
      </c>
      <c r="J10" s="30"/>
      <c r="K10" s="30"/>
      <c r="L10" s="30"/>
      <c r="M10" s="30"/>
      <c r="N10" s="24"/>
    </row>
    <row r="11" spans="1:14" ht="16.5" x14ac:dyDescent="0.3">
      <c r="A11" s="23" t="s">
        <v>14</v>
      </c>
      <c r="B11" s="24"/>
      <c r="C11" s="55" t="s">
        <v>15</v>
      </c>
      <c r="D11" s="30"/>
      <c r="E11" s="30"/>
      <c r="F11" s="30"/>
      <c r="G11" s="30"/>
      <c r="H11" s="30"/>
      <c r="I11" s="30"/>
      <c r="J11" s="30"/>
      <c r="K11" s="30"/>
      <c r="L11" s="30"/>
      <c r="M11" s="30"/>
      <c r="N11" s="24"/>
    </row>
    <row r="12" spans="1:14" ht="16.5" x14ac:dyDescent="0.3">
      <c r="A12" s="54" t="s">
        <v>16</v>
      </c>
      <c r="B12" s="33"/>
      <c r="C12" s="3" t="s">
        <v>17</v>
      </c>
      <c r="D12" s="4">
        <v>0.9</v>
      </c>
      <c r="E12" s="21" t="s">
        <v>1</v>
      </c>
      <c r="F12" s="46" t="s">
        <v>0</v>
      </c>
      <c r="G12" s="48" t="s">
        <v>67</v>
      </c>
      <c r="H12" s="49"/>
      <c r="I12" s="49"/>
      <c r="J12" s="49"/>
      <c r="K12" s="49"/>
      <c r="L12" s="49"/>
      <c r="M12" s="49"/>
      <c r="N12" s="50"/>
    </row>
    <row r="13" spans="1:14" ht="16.5" x14ac:dyDescent="0.3">
      <c r="A13" s="36"/>
      <c r="B13" s="37"/>
      <c r="C13" s="3" t="s">
        <v>18</v>
      </c>
      <c r="D13" s="4">
        <f>D12-1%</f>
        <v>0.89</v>
      </c>
      <c r="E13" s="22" t="s">
        <v>19</v>
      </c>
      <c r="F13" s="47"/>
      <c r="G13" s="51"/>
      <c r="H13" s="52"/>
      <c r="I13" s="52"/>
      <c r="J13" s="52"/>
      <c r="K13" s="52"/>
      <c r="L13" s="52"/>
      <c r="M13" s="52"/>
      <c r="N13" s="53"/>
    </row>
    <row r="14" spans="1:14" ht="16.5" x14ac:dyDescent="0.3">
      <c r="A14" s="54" t="s">
        <v>20</v>
      </c>
      <c r="B14" s="33"/>
      <c r="C14" s="3" t="s">
        <v>17</v>
      </c>
      <c r="D14" s="4">
        <v>0.91</v>
      </c>
      <c r="E14" s="21" t="s">
        <v>1</v>
      </c>
      <c r="F14" s="46" t="s">
        <v>0</v>
      </c>
      <c r="G14" s="48" t="s">
        <v>68</v>
      </c>
      <c r="H14" s="49"/>
      <c r="I14" s="49"/>
      <c r="J14" s="49"/>
      <c r="K14" s="49"/>
      <c r="L14" s="49"/>
      <c r="M14" s="49"/>
      <c r="N14" s="50"/>
    </row>
    <row r="15" spans="1:14" ht="16.5" x14ac:dyDescent="0.3">
      <c r="A15" s="36"/>
      <c r="B15" s="37"/>
      <c r="C15" s="3" t="s">
        <v>18</v>
      </c>
      <c r="D15" s="4">
        <f>D14-1%</f>
        <v>0.9</v>
      </c>
      <c r="E15" s="22" t="s">
        <v>19</v>
      </c>
      <c r="F15" s="47"/>
      <c r="G15" s="51"/>
      <c r="H15" s="52"/>
      <c r="I15" s="52"/>
      <c r="J15" s="52"/>
      <c r="K15" s="52"/>
      <c r="L15" s="52"/>
      <c r="M15" s="52"/>
      <c r="N15" s="53"/>
    </row>
    <row r="16" spans="1:14" ht="16.5" x14ac:dyDescent="0.3">
      <c r="A16" s="54" t="s">
        <v>21</v>
      </c>
      <c r="B16" s="33"/>
      <c r="C16" s="3" t="s">
        <v>17</v>
      </c>
      <c r="D16" s="4">
        <v>0.92</v>
      </c>
      <c r="E16" s="21" t="s">
        <v>1</v>
      </c>
      <c r="F16" s="46" t="s">
        <v>0</v>
      </c>
      <c r="G16" s="48" t="s">
        <v>69</v>
      </c>
      <c r="H16" s="49"/>
      <c r="I16" s="49"/>
      <c r="J16" s="49"/>
      <c r="K16" s="49"/>
      <c r="L16" s="49"/>
      <c r="M16" s="49"/>
      <c r="N16" s="50"/>
    </row>
    <row r="17" spans="1:14" ht="16.5" x14ac:dyDescent="0.3">
      <c r="A17" s="36"/>
      <c r="B17" s="37"/>
      <c r="C17" s="3" t="s">
        <v>18</v>
      </c>
      <c r="D17" s="4">
        <f>D16-1%</f>
        <v>0.91</v>
      </c>
      <c r="E17" s="22" t="s">
        <v>19</v>
      </c>
      <c r="F17" s="47"/>
      <c r="G17" s="51"/>
      <c r="H17" s="52"/>
      <c r="I17" s="52"/>
      <c r="J17" s="52"/>
      <c r="K17" s="52"/>
      <c r="L17" s="52"/>
      <c r="M17" s="52"/>
      <c r="N17" s="53"/>
    </row>
    <row r="18" spans="1:14" ht="16.5" x14ac:dyDescent="0.3">
      <c r="A18" s="54" t="s">
        <v>22</v>
      </c>
      <c r="B18" s="33"/>
      <c r="C18" s="3" t="s">
        <v>17</v>
      </c>
      <c r="D18" s="5">
        <v>0.93</v>
      </c>
      <c r="E18" s="21" t="s">
        <v>1</v>
      </c>
      <c r="F18" s="46" t="s">
        <v>0</v>
      </c>
      <c r="G18" s="48" t="s">
        <v>70</v>
      </c>
      <c r="H18" s="49"/>
      <c r="I18" s="49"/>
      <c r="J18" s="49"/>
      <c r="K18" s="49"/>
      <c r="L18" s="49"/>
      <c r="M18" s="49"/>
      <c r="N18" s="50"/>
    </row>
    <row r="19" spans="1:14" ht="16.5" x14ac:dyDescent="0.3">
      <c r="A19" s="36"/>
      <c r="B19" s="37"/>
      <c r="C19" s="3" t="s">
        <v>18</v>
      </c>
      <c r="D19" s="4">
        <f>D18-1%</f>
        <v>0.92</v>
      </c>
      <c r="E19" s="22" t="s">
        <v>19</v>
      </c>
      <c r="F19" s="47"/>
      <c r="G19" s="51"/>
      <c r="H19" s="52"/>
      <c r="I19" s="52"/>
      <c r="J19" s="52"/>
      <c r="K19" s="52"/>
      <c r="L19" s="52"/>
      <c r="M19" s="52"/>
      <c r="N19" s="53"/>
    </row>
    <row r="20" spans="1:14" ht="16.5" x14ac:dyDescent="0.3">
      <c r="A20" s="23" t="s">
        <v>23</v>
      </c>
      <c r="B20" s="24"/>
      <c r="C20" s="26" t="s">
        <v>64</v>
      </c>
      <c r="D20" s="27"/>
      <c r="E20" s="27"/>
      <c r="F20" s="27"/>
      <c r="G20" s="27"/>
      <c r="H20" s="27"/>
      <c r="I20" s="27"/>
      <c r="J20" s="27"/>
      <c r="K20" s="27"/>
      <c r="L20" s="27"/>
      <c r="M20" s="27"/>
      <c r="N20" s="28"/>
    </row>
    <row r="21" spans="1:14" ht="30.75" customHeight="1" x14ac:dyDescent="0.3">
      <c r="A21" s="23" t="s">
        <v>24</v>
      </c>
      <c r="B21" s="24"/>
      <c r="C21" s="29" t="s">
        <v>90</v>
      </c>
      <c r="D21" s="30"/>
      <c r="E21" s="30"/>
      <c r="F21" s="30"/>
      <c r="G21" s="30"/>
      <c r="H21" s="30"/>
      <c r="I21" s="30"/>
      <c r="J21" s="30"/>
      <c r="K21" s="30"/>
      <c r="L21" s="24"/>
      <c r="M21" s="6" t="s">
        <v>25</v>
      </c>
      <c r="N21" s="7">
        <v>100</v>
      </c>
    </row>
    <row r="22" spans="1:14" ht="16.5" x14ac:dyDescent="0.3">
      <c r="A22" s="23" t="s">
        <v>26</v>
      </c>
      <c r="B22" s="24"/>
      <c r="C22" s="25" t="s">
        <v>27</v>
      </c>
      <c r="D22" s="30"/>
      <c r="E22" s="30"/>
      <c r="F22" s="24"/>
      <c r="G22" s="23" t="s">
        <v>28</v>
      </c>
      <c r="H22" s="24"/>
      <c r="I22" s="25" t="s">
        <v>29</v>
      </c>
      <c r="J22" s="30"/>
      <c r="K22" s="30"/>
      <c r="L22" s="30"/>
      <c r="M22" s="30"/>
      <c r="N22" s="24"/>
    </row>
    <row r="23" spans="1:14" ht="16.5" x14ac:dyDescent="0.3">
      <c r="A23" s="83" t="s">
        <v>30</v>
      </c>
      <c r="B23" s="33"/>
      <c r="C23" s="81" t="s">
        <v>60</v>
      </c>
      <c r="D23" s="39"/>
      <c r="E23" s="39"/>
      <c r="F23" s="33"/>
      <c r="G23" s="83" t="s">
        <v>31</v>
      </c>
      <c r="H23" s="33"/>
      <c r="I23" s="81" t="s">
        <v>32</v>
      </c>
      <c r="J23" s="33"/>
      <c r="K23" s="83" t="s">
        <v>33</v>
      </c>
      <c r="L23" s="33"/>
      <c r="M23" s="81" t="s">
        <v>34</v>
      </c>
      <c r="N23" s="33"/>
    </row>
    <row r="24" spans="1:14" ht="5.0999999999999996" customHeight="1" x14ac:dyDescent="0.3">
      <c r="A24" s="61"/>
      <c r="B24" s="61"/>
      <c r="C24" s="61"/>
      <c r="D24" s="61"/>
      <c r="E24" s="61"/>
      <c r="F24" s="61"/>
      <c r="G24" s="61"/>
      <c r="H24" s="61"/>
      <c r="I24" s="61"/>
      <c r="J24" s="61"/>
      <c r="K24" s="61"/>
      <c r="L24" s="61"/>
      <c r="M24" s="61"/>
      <c r="N24" s="61"/>
    </row>
    <row r="25" spans="1:14" ht="16.5" x14ac:dyDescent="0.3">
      <c r="A25" s="82" t="s">
        <v>35</v>
      </c>
      <c r="B25" s="41"/>
      <c r="C25" s="41"/>
      <c r="D25" s="41"/>
      <c r="E25" s="41"/>
      <c r="F25" s="41"/>
      <c r="G25" s="41"/>
      <c r="H25" s="41"/>
      <c r="I25" s="41"/>
      <c r="J25" s="41"/>
      <c r="K25" s="41"/>
      <c r="L25" s="41"/>
      <c r="M25" s="41"/>
      <c r="N25" s="37"/>
    </row>
    <row r="26" spans="1:14" s="17" customFormat="1" ht="13.5" x14ac:dyDescent="0.25">
      <c r="A26" s="15" t="s">
        <v>36</v>
      </c>
      <c r="B26" s="16" t="s">
        <v>37</v>
      </c>
      <c r="C26" s="16" t="s">
        <v>38</v>
      </c>
      <c r="D26" s="16" t="s">
        <v>39</v>
      </c>
      <c r="E26" s="16" t="s">
        <v>40</v>
      </c>
      <c r="F26" s="16" t="s">
        <v>41</v>
      </c>
      <c r="G26" s="16" t="s">
        <v>42</v>
      </c>
      <c r="H26" s="16" t="s">
        <v>43</v>
      </c>
      <c r="I26" s="16" t="s">
        <v>44</v>
      </c>
      <c r="J26" s="16" t="s">
        <v>45</v>
      </c>
      <c r="K26" s="16" t="s">
        <v>46</v>
      </c>
      <c r="L26" s="16" t="s">
        <v>47</v>
      </c>
      <c r="M26" s="16" t="s">
        <v>48</v>
      </c>
      <c r="N26" s="16" t="s">
        <v>49</v>
      </c>
    </row>
    <row r="27" spans="1:14" ht="16.5" x14ac:dyDescent="0.3">
      <c r="A27" s="8" t="s">
        <v>65</v>
      </c>
      <c r="B27" s="18">
        <v>0</v>
      </c>
      <c r="C27" s="18">
        <v>0</v>
      </c>
      <c r="D27" s="18">
        <v>1170</v>
      </c>
      <c r="E27" s="18">
        <v>914.4</v>
      </c>
      <c r="F27" s="18">
        <v>0</v>
      </c>
      <c r="G27" s="18">
        <v>1520.5</v>
      </c>
      <c r="H27" s="20">
        <v>2077</v>
      </c>
      <c r="I27" s="18">
        <v>225.6</v>
      </c>
      <c r="J27" s="18">
        <v>1100</v>
      </c>
      <c r="K27" s="18">
        <v>1496</v>
      </c>
      <c r="L27" s="18">
        <v>0</v>
      </c>
      <c r="M27" s="18">
        <v>246</v>
      </c>
      <c r="N27" s="10">
        <f>AVERAGE(B27:M27)</f>
        <v>729.125</v>
      </c>
    </row>
    <row r="28" spans="1:14" ht="16.5" x14ac:dyDescent="0.3">
      <c r="A28" s="8" t="s">
        <v>91</v>
      </c>
      <c r="B28" s="18">
        <v>0</v>
      </c>
      <c r="C28" s="18">
        <v>0</v>
      </c>
      <c r="D28" s="18">
        <v>1170</v>
      </c>
      <c r="E28" s="18">
        <v>944.4</v>
      </c>
      <c r="F28" s="18">
        <v>0</v>
      </c>
      <c r="G28" s="18">
        <v>1520.5</v>
      </c>
      <c r="H28" s="18">
        <v>2077</v>
      </c>
      <c r="I28" s="18">
        <v>303.89999999999998</v>
      </c>
      <c r="J28" s="18">
        <v>1100</v>
      </c>
      <c r="K28" s="18">
        <v>1524.3</v>
      </c>
      <c r="L28" s="18">
        <v>0</v>
      </c>
      <c r="M28" s="18">
        <v>253</v>
      </c>
      <c r="N28" s="10">
        <f>AVERAGE(B28:M28)</f>
        <v>741.09166666666658</v>
      </c>
    </row>
    <row r="29" spans="1:14" ht="16.5" x14ac:dyDescent="0.3">
      <c r="A29" s="11" t="s">
        <v>66</v>
      </c>
      <c r="B29" s="12">
        <f>IFERROR(B27/B28,0)*100%</f>
        <v>0</v>
      </c>
      <c r="C29" s="12">
        <f t="shared" ref="C29:E29" si="0">IFERROR(C27/C28,0)*100%</f>
        <v>0</v>
      </c>
      <c r="D29" s="12">
        <f t="shared" si="0"/>
        <v>1</v>
      </c>
      <c r="E29" s="12">
        <f t="shared" si="0"/>
        <v>0.96823379923761121</v>
      </c>
      <c r="F29" s="12">
        <f t="shared" ref="F29" si="1">IFERROR(F27/F28,0)*100%</f>
        <v>0</v>
      </c>
      <c r="G29" s="12">
        <f t="shared" ref="G29" si="2">IFERROR(G27/G28,0)*100%</f>
        <v>1</v>
      </c>
      <c r="H29" s="12">
        <f t="shared" ref="H29" si="3">IFERROR(H27/H28,0)*100%</f>
        <v>1</v>
      </c>
      <c r="I29" s="12">
        <f t="shared" ref="I29" si="4">IFERROR(I27/I28,0)*100%</f>
        <v>0.74234945705824285</v>
      </c>
      <c r="J29" s="12">
        <f t="shared" ref="J29" si="5">IFERROR(J27/J28,0)*100%</f>
        <v>1</v>
      </c>
      <c r="K29" s="12">
        <f t="shared" ref="K29" si="6">IFERROR(K27/K28,0)*100%</f>
        <v>0.98143410089877325</v>
      </c>
      <c r="L29" s="12">
        <f t="shared" ref="L29" si="7">IFERROR(L27/L28,0)*100%</f>
        <v>0</v>
      </c>
      <c r="M29" s="12">
        <f t="shared" ref="M29" si="8">IFERROR(M27/M28,0)*100%</f>
        <v>0.97233201581027673</v>
      </c>
      <c r="N29" s="12">
        <f t="shared" ref="N29" si="9">(N27/N28)*100%</f>
        <v>0.98385264980715392</v>
      </c>
    </row>
    <row r="30" spans="1:14" ht="16.5" x14ac:dyDescent="0.3">
      <c r="A30" s="11" t="s">
        <v>50</v>
      </c>
      <c r="B30" s="13">
        <f t="shared" ref="B30:N30" si="10">$D$12</f>
        <v>0.9</v>
      </c>
      <c r="C30" s="13">
        <f t="shared" si="10"/>
        <v>0.9</v>
      </c>
      <c r="D30" s="13">
        <f t="shared" si="10"/>
        <v>0.9</v>
      </c>
      <c r="E30" s="13">
        <f t="shared" si="10"/>
        <v>0.9</v>
      </c>
      <c r="F30" s="13">
        <f t="shared" si="10"/>
        <v>0.9</v>
      </c>
      <c r="G30" s="13">
        <f t="shared" si="10"/>
        <v>0.9</v>
      </c>
      <c r="H30" s="13">
        <f t="shared" si="10"/>
        <v>0.9</v>
      </c>
      <c r="I30" s="13">
        <f t="shared" si="10"/>
        <v>0.9</v>
      </c>
      <c r="J30" s="13">
        <f t="shared" si="10"/>
        <v>0.9</v>
      </c>
      <c r="K30" s="13">
        <f t="shared" si="10"/>
        <v>0.9</v>
      </c>
      <c r="L30" s="13">
        <f t="shared" si="10"/>
        <v>0.9</v>
      </c>
      <c r="M30" s="13">
        <f t="shared" si="10"/>
        <v>0.9</v>
      </c>
      <c r="N30" s="13">
        <f t="shared" si="10"/>
        <v>0.9</v>
      </c>
    </row>
    <row r="31" spans="1:14" ht="5.0999999999999996" customHeight="1" x14ac:dyDescent="0.3">
      <c r="A31" s="84"/>
      <c r="B31" s="84"/>
      <c r="C31" s="84"/>
      <c r="D31" s="84"/>
      <c r="E31" s="84"/>
      <c r="F31" s="84"/>
      <c r="G31" s="84"/>
      <c r="H31" s="84"/>
      <c r="I31" s="84"/>
      <c r="J31" s="84"/>
      <c r="K31" s="84"/>
      <c r="L31" s="84"/>
      <c r="M31" s="84"/>
      <c r="N31" s="84"/>
    </row>
    <row r="32" spans="1:14" ht="16.5" x14ac:dyDescent="0.3">
      <c r="A32" s="43" t="s">
        <v>51</v>
      </c>
      <c r="B32" s="30"/>
      <c r="C32" s="30"/>
      <c r="D32" s="30"/>
      <c r="E32" s="30"/>
      <c r="F32" s="30"/>
      <c r="G32" s="30"/>
      <c r="H32" s="30"/>
      <c r="I32" s="30"/>
      <c r="J32" s="30"/>
      <c r="K32" s="30"/>
      <c r="L32" s="30"/>
      <c r="M32" s="30"/>
      <c r="N32" s="24"/>
    </row>
    <row r="33" spans="1:16" s="17" customFormat="1" ht="13.5" x14ac:dyDescent="0.25">
      <c r="A33" s="15" t="s">
        <v>36</v>
      </c>
      <c r="B33" s="16" t="s">
        <v>37</v>
      </c>
      <c r="C33" s="16" t="s">
        <v>38</v>
      </c>
      <c r="D33" s="16" t="s">
        <v>39</v>
      </c>
      <c r="E33" s="16" t="s">
        <v>40</v>
      </c>
      <c r="F33" s="16" t="s">
        <v>41</v>
      </c>
      <c r="G33" s="16" t="s">
        <v>42</v>
      </c>
      <c r="H33" s="16" t="s">
        <v>43</v>
      </c>
      <c r="I33" s="16" t="s">
        <v>44</v>
      </c>
      <c r="J33" s="16" t="s">
        <v>45</v>
      </c>
      <c r="K33" s="16" t="s">
        <v>46</v>
      </c>
      <c r="L33" s="16" t="s">
        <v>47</v>
      </c>
      <c r="M33" s="16" t="s">
        <v>48</v>
      </c>
      <c r="N33" s="16" t="s">
        <v>52</v>
      </c>
    </row>
    <row r="34" spans="1:16" ht="16.5" x14ac:dyDescent="0.3">
      <c r="A34" s="8" t="s">
        <v>65</v>
      </c>
      <c r="B34" s="18">
        <v>0</v>
      </c>
      <c r="C34" s="18">
        <v>590.9</v>
      </c>
      <c r="D34" s="18">
        <v>1165.5</v>
      </c>
      <c r="E34" s="18">
        <v>0</v>
      </c>
      <c r="F34" s="18">
        <v>860</v>
      </c>
      <c r="G34" s="18">
        <v>470</v>
      </c>
      <c r="H34" s="20">
        <v>513.20000000000005</v>
      </c>
      <c r="I34" s="20">
        <v>2246</v>
      </c>
      <c r="J34" s="20">
        <v>300</v>
      </c>
      <c r="K34" s="20">
        <v>0</v>
      </c>
      <c r="L34" s="20">
        <v>0</v>
      </c>
      <c r="M34" s="20">
        <v>0</v>
      </c>
      <c r="N34" s="10">
        <f>AVERAGE(B34:M34)</f>
        <v>512.13333333333333</v>
      </c>
      <c r="P34" s="19"/>
    </row>
    <row r="35" spans="1:16" ht="16.5" x14ac:dyDescent="0.3">
      <c r="A35" s="8" t="s">
        <v>91</v>
      </c>
      <c r="B35" s="18">
        <v>0</v>
      </c>
      <c r="C35" s="18">
        <v>590.9</v>
      </c>
      <c r="D35" s="18">
        <v>1170</v>
      </c>
      <c r="E35" s="18">
        <v>0</v>
      </c>
      <c r="F35" s="18">
        <v>860</v>
      </c>
      <c r="G35" s="18">
        <v>470</v>
      </c>
      <c r="H35" s="18">
        <v>525.4</v>
      </c>
      <c r="I35" s="18">
        <v>2246</v>
      </c>
      <c r="J35" s="18">
        <v>300</v>
      </c>
      <c r="K35" s="18">
        <v>0</v>
      </c>
      <c r="L35" s="18">
        <v>0</v>
      </c>
      <c r="M35" s="18">
        <v>0</v>
      </c>
      <c r="N35" s="9">
        <f>AVERAGE(B35:M35)</f>
        <v>513.52499999999998</v>
      </c>
    </row>
    <row r="36" spans="1:16" ht="16.5" x14ac:dyDescent="0.3">
      <c r="A36" s="11" t="s">
        <v>66</v>
      </c>
      <c r="B36" s="12">
        <f>IFERROR(B34/B35,0)*100%</f>
        <v>0</v>
      </c>
      <c r="C36" s="12">
        <f t="shared" ref="C36:M36" si="11">IFERROR(C34/C35,0)*100%</f>
        <v>1</v>
      </c>
      <c r="D36" s="12">
        <f t="shared" si="11"/>
        <v>0.99615384615384617</v>
      </c>
      <c r="E36" s="12">
        <f t="shared" si="11"/>
        <v>0</v>
      </c>
      <c r="F36" s="12">
        <f t="shared" si="11"/>
        <v>1</v>
      </c>
      <c r="G36" s="12">
        <f t="shared" si="11"/>
        <v>1</v>
      </c>
      <c r="H36" s="12">
        <f t="shared" si="11"/>
        <v>0.97677959649790647</v>
      </c>
      <c r="I36" s="12">
        <f t="shared" si="11"/>
        <v>1</v>
      </c>
      <c r="J36" s="12">
        <f t="shared" si="11"/>
        <v>1</v>
      </c>
      <c r="K36" s="12">
        <f t="shared" si="11"/>
        <v>0</v>
      </c>
      <c r="L36" s="12">
        <f t="shared" si="11"/>
        <v>0</v>
      </c>
      <c r="M36" s="12">
        <f t="shared" si="11"/>
        <v>0</v>
      </c>
      <c r="N36" s="12">
        <f>IFERROR(N34/N35,0)*100%</f>
        <v>0.99728997289972898</v>
      </c>
    </row>
    <row r="37" spans="1:16" ht="16.5" x14ac:dyDescent="0.3">
      <c r="A37" s="11" t="s">
        <v>50</v>
      </c>
      <c r="B37" s="13">
        <f t="shared" ref="B37:N37" si="12">$D$14</f>
        <v>0.91</v>
      </c>
      <c r="C37" s="13">
        <f t="shared" si="12"/>
        <v>0.91</v>
      </c>
      <c r="D37" s="13">
        <f t="shared" si="12"/>
        <v>0.91</v>
      </c>
      <c r="E37" s="13">
        <f t="shared" si="12"/>
        <v>0.91</v>
      </c>
      <c r="F37" s="13">
        <f t="shared" si="12"/>
        <v>0.91</v>
      </c>
      <c r="G37" s="13">
        <f t="shared" si="12"/>
        <v>0.91</v>
      </c>
      <c r="H37" s="13">
        <f t="shared" si="12"/>
        <v>0.91</v>
      </c>
      <c r="I37" s="13">
        <f t="shared" si="12"/>
        <v>0.91</v>
      </c>
      <c r="J37" s="13">
        <f t="shared" si="12"/>
        <v>0.91</v>
      </c>
      <c r="K37" s="13">
        <f t="shared" si="12"/>
        <v>0.91</v>
      </c>
      <c r="L37" s="13">
        <f t="shared" si="12"/>
        <v>0.91</v>
      </c>
      <c r="M37" s="13">
        <f t="shared" si="12"/>
        <v>0.91</v>
      </c>
      <c r="N37" s="13">
        <f t="shared" si="12"/>
        <v>0.91</v>
      </c>
    </row>
    <row r="38" spans="1:16" ht="5.0999999999999996" customHeight="1" x14ac:dyDescent="0.3">
      <c r="A38" s="84"/>
      <c r="B38" s="84"/>
      <c r="C38" s="84"/>
      <c r="D38" s="84"/>
      <c r="E38" s="84"/>
      <c r="F38" s="84"/>
      <c r="G38" s="84"/>
      <c r="H38" s="84"/>
      <c r="I38" s="84"/>
      <c r="J38" s="84"/>
      <c r="K38" s="84"/>
      <c r="L38" s="84"/>
      <c r="M38" s="84"/>
      <c r="N38" s="84"/>
    </row>
    <row r="39" spans="1:16" ht="16.5" x14ac:dyDescent="0.3">
      <c r="A39" s="78" t="s">
        <v>53</v>
      </c>
      <c r="B39" s="30"/>
      <c r="C39" s="30"/>
      <c r="D39" s="30"/>
      <c r="E39" s="30"/>
      <c r="F39" s="30"/>
      <c r="G39" s="30"/>
      <c r="H39" s="30"/>
      <c r="I39" s="30"/>
      <c r="J39" s="30"/>
      <c r="K39" s="30"/>
      <c r="L39" s="30"/>
      <c r="M39" s="30"/>
      <c r="N39" s="24"/>
    </row>
    <row r="40" spans="1:16" s="17" customFormat="1" ht="13.5" x14ac:dyDescent="0.25">
      <c r="A40" s="15" t="s">
        <v>36</v>
      </c>
      <c r="B40" s="16" t="s">
        <v>37</v>
      </c>
      <c r="C40" s="16" t="s">
        <v>38</v>
      </c>
      <c r="D40" s="16" t="s">
        <v>39</v>
      </c>
      <c r="E40" s="16" t="s">
        <v>40</v>
      </c>
      <c r="F40" s="16" t="s">
        <v>41</v>
      </c>
      <c r="G40" s="16" t="s">
        <v>42</v>
      </c>
      <c r="H40" s="16" t="s">
        <v>43</v>
      </c>
      <c r="I40" s="16" t="s">
        <v>44</v>
      </c>
      <c r="J40" s="16" t="s">
        <v>45</v>
      </c>
      <c r="K40" s="16" t="s">
        <v>46</v>
      </c>
      <c r="L40" s="16" t="s">
        <v>47</v>
      </c>
      <c r="M40" s="16" t="s">
        <v>48</v>
      </c>
      <c r="N40" s="16" t="s">
        <v>54</v>
      </c>
    </row>
    <row r="41" spans="1:16" ht="16.5" x14ac:dyDescent="0.3">
      <c r="A41" s="8" t="s">
        <v>65</v>
      </c>
      <c r="B41" s="18">
        <v>1050</v>
      </c>
      <c r="C41" s="18">
        <v>1678</v>
      </c>
      <c r="D41" s="18">
        <v>0</v>
      </c>
      <c r="E41" s="18">
        <v>380</v>
      </c>
      <c r="F41" s="18">
        <v>440</v>
      </c>
      <c r="G41" s="18">
        <v>640</v>
      </c>
      <c r="H41" s="20">
        <v>1303.8</v>
      </c>
      <c r="I41" s="20">
        <v>0</v>
      </c>
      <c r="J41" s="20">
        <v>1583</v>
      </c>
      <c r="K41" s="20">
        <v>3418</v>
      </c>
      <c r="L41" s="20">
        <v>0</v>
      </c>
      <c r="M41" s="20">
        <v>470</v>
      </c>
      <c r="N41" s="10">
        <f>AVERAGE(B41:M41)</f>
        <v>913.56666666666661</v>
      </c>
    </row>
    <row r="42" spans="1:16" ht="16.5" x14ac:dyDescent="0.3">
      <c r="A42" s="8" t="s">
        <v>91</v>
      </c>
      <c r="B42" s="18">
        <v>1050</v>
      </c>
      <c r="C42" s="18">
        <v>1678</v>
      </c>
      <c r="D42" s="18">
        <v>4.5</v>
      </c>
      <c r="E42" s="18">
        <v>380</v>
      </c>
      <c r="F42" s="18">
        <v>440</v>
      </c>
      <c r="G42" s="18">
        <v>640</v>
      </c>
      <c r="H42" s="18">
        <v>1316</v>
      </c>
      <c r="I42" s="18">
        <v>0</v>
      </c>
      <c r="J42" s="18">
        <v>1583</v>
      </c>
      <c r="K42" s="18">
        <v>3418</v>
      </c>
      <c r="L42" s="18">
        <v>0</v>
      </c>
      <c r="M42" s="18">
        <v>470</v>
      </c>
      <c r="N42" s="9">
        <f>AVERAGE(B42:M42)</f>
        <v>914.95833333333337</v>
      </c>
    </row>
    <row r="43" spans="1:16" ht="16.5" x14ac:dyDescent="0.3">
      <c r="A43" s="11" t="s">
        <v>66</v>
      </c>
      <c r="B43" s="12">
        <f>IFERROR(B41/B42,0)*100%</f>
        <v>1</v>
      </c>
      <c r="C43" s="12">
        <f t="shared" ref="C43:M43" si="13">IFERROR(C41/C42,0)*100%</f>
        <v>1</v>
      </c>
      <c r="D43" s="12">
        <f t="shared" si="13"/>
        <v>0</v>
      </c>
      <c r="E43" s="12">
        <f t="shared" si="13"/>
        <v>1</v>
      </c>
      <c r="F43" s="12">
        <f t="shared" si="13"/>
        <v>1</v>
      </c>
      <c r="G43" s="12">
        <f t="shared" si="13"/>
        <v>1</v>
      </c>
      <c r="H43" s="12">
        <f t="shared" si="13"/>
        <v>0.99072948328267474</v>
      </c>
      <c r="I43" s="12">
        <f t="shared" si="13"/>
        <v>0</v>
      </c>
      <c r="J43" s="12">
        <f t="shared" si="13"/>
        <v>1</v>
      </c>
      <c r="K43" s="12">
        <f t="shared" si="13"/>
        <v>1</v>
      </c>
      <c r="L43" s="12">
        <f t="shared" si="13"/>
        <v>0</v>
      </c>
      <c r="M43" s="12">
        <f t="shared" si="13"/>
        <v>1</v>
      </c>
      <c r="N43" s="12">
        <f>IFERROR(N41/N42,0)*100%</f>
        <v>0.99847898356027132</v>
      </c>
    </row>
    <row r="44" spans="1:16" ht="16.5" x14ac:dyDescent="0.3">
      <c r="A44" s="11" t="s">
        <v>50</v>
      </c>
      <c r="B44" s="13">
        <f t="shared" ref="B44:N44" si="14">$D$16</f>
        <v>0.92</v>
      </c>
      <c r="C44" s="13">
        <f t="shared" si="14"/>
        <v>0.92</v>
      </c>
      <c r="D44" s="13">
        <f t="shared" si="14"/>
        <v>0.92</v>
      </c>
      <c r="E44" s="13">
        <f t="shared" si="14"/>
        <v>0.92</v>
      </c>
      <c r="F44" s="13">
        <f t="shared" si="14"/>
        <v>0.92</v>
      </c>
      <c r="G44" s="13">
        <f t="shared" si="14"/>
        <v>0.92</v>
      </c>
      <c r="H44" s="13">
        <f t="shared" si="14"/>
        <v>0.92</v>
      </c>
      <c r="I44" s="13">
        <f t="shared" si="14"/>
        <v>0.92</v>
      </c>
      <c r="J44" s="13">
        <f t="shared" si="14"/>
        <v>0.92</v>
      </c>
      <c r="K44" s="13">
        <f t="shared" si="14"/>
        <v>0.92</v>
      </c>
      <c r="L44" s="13">
        <f t="shared" si="14"/>
        <v>0.92</v>
      </c>
      <c r="M44" s="13">
        <f t="shared" si="14"/>
        <v>0.92</v>
      </c>
      <c r="N44" s="13">
        <f t="shared" si="14"/>
        <v>0.92</v>
      </c>
    </row>
    <row r="45" spans="1:16" ht="5.0999999999999996" customHeight="1" x14ac:dyDescent="0.3">
      <c r="A45" s="85"/>
      <c r="B45" s="84"/>
      <c r="C45" s="84"/>
      <c r="D45" s="84"/>
      <c r="E45" s="84"/>
      <c r="F45" s="84"/>
      <c r="G45" s="84"/>
      <c r="H45" s="84"/>
      <c r="I45" s="84"/>
      <c r="J45" s="84"/>
      <c r="K45" s="84"/>
      <c r="L45" s="84"/>
      <c r="M45" s="84"/>
      <c r="N45" s="86"/>
    </row>
    <row r="46" spans="1:16" ht="16.5" x14ac:dyDescent="0.3">
      <c r="A46" s="31" t="s">
        <v>55</v>
      </c>
      <c r="B46" s="30"/>
      <c r="C46" s="30"/>
      <c r="D46" s="30"/>
      <c r="E46" s="30"/>
      <c r="F46" s="30"/>
      <c r="G46" s="30"/>
      <c r="H46" s="30"/>
      <c r="I46" s="30"/>
      <c r="J46" s="30"/>
      <c r="K46" s="30"/>
      <c r="L46" s="30"/>
      <c r="M46" s="30"/>
      <c r="N46" s="24"/>
    </row>
    <row r="47" spans="1:16" s="17" customFormat="1" ht="13.5" x14ac:dyDescent="0.25">
      <c r="A47" s="15" t="s">
        <v>36</v>
      </c>
      <c r="B47" s="16" t="s">
        <v>37</v>
      </c>
      <c r="C47" s="16" t="s">
        <v>38</v>
      </c>
      <c r="D47" s="16" t="s">
        <v>39</v>
      </c>
      <c r="E47" s="16" t="s">
        <v>40</v>
      </c>
      <c r="F47" s="16" t="s">
        <v>41</v>
      </c>
      <c r="G47" s="16" t="s">
        <v>42</v>
      </c>
      <c r="H47" s="16" t="s">
        <v>43</v>
      </c>
      <c r="I47" s="16" t="s">
        <v>44</v>
      </c>
      <c r="J47" s="16" t="s">
        <v>45</v>
      </c>
      <c r="K47" s="16" t="s">
        <v>46</v>
      </c>
      <c r="L47" s="16" t="s">
        <v>47</v>
      </c>
      <c r="M47" s="16" t="s">
        <v>48</v>
      </c>
      <c r="N47" s="16" t="s">
        <v>56</v>
      </c>
    </row>
    <row r="48" spans="1:16" ht="16.5" x14ac:dyDescent="0.3">
      <c r="A48" s="8" t="s">
        <v>65</v>
      </c>
      <c r="B48" s="18">
        <v>131</v>
      </c>
      <c r="C48" s="18">
        <v>0</v>
      </c>
      <c r="D48" s="18">
        <v>480</v>
      </c>
      <c r="E48" s="18">
        <v>0</v>
      </c>
      <c r="F48" s="18">
        <v>1255</v>
      </c>
      <c r="G48" s="18">
        <v>0</v>
      </c>
      <c r="H48" s="20">
        <v>1100</v>
      </c>
      <c r="I48" s="20"/>
      <c r="J48" s="20"/>
      <c r="K48" s="20"/>
      <c r="L48" s="20"/>
      <c r="M48" s="20"/>
      <c r="N48" s="10">
        <f>AVERAGE(B48:M48)</f>
        <v>423.71428571428572</v>
      </c>
    </row>
    <row r="49" spans="1:14" ht="16.5" x14ac:dyDescent="0.3">
      <c r="A49" s="8" t="s">
        <v>91</v>
      </c>
      <c r="B49" s="18">
        <v>131</v>
      </c>
      <c r="C49" s="18">
        <v>0</v>
      </c>
      <c r="D49" s="18">
        <v>480</v>
      </c>
      <c r="E49" s="18">
        <v>0</v>
      </c>
      <c r="F49" s="18">
        <v>1255</v>
      </c>
      <c r="G49" s="18">
        <v>0</v>
      </c>
      <c r="H49" s="18">
        <v>1100</v>
      </c>
      <c r="I49" s="18"/>
      <c r="J49" s="18"/>
      <c r="K49" s="18"/>
      <c r="L49" s="18"/>
      <c r="M49" s="18"/>
      <c r="N49" s="10">
        <f>AVERAGE(B49:M49)</f>
        <v>423.71428571428572</v>
      </c>
    </row>
    <row r="50" spans="1:14" ht="16.5" x14ac:dyDescent="0.3">
      <c r="A50" s="11" t="s">
        <v>66</v>
      </c>
      <c r="B50" s="12">
        <f>IFERROR(B48/B49,0)*100%</f>
        <v>1</v>
      </c>
      <c r="C50" s="12">
        <f t="shared" ref="C50:N50" si="15">IFERROR(C48/C49,0)*100%</f>
        <v>0</v>
      </c>
      <c r="D50" s="12">
        <f t="shared" si="15"/>
        <v>1</v>
      </c>
      <c r="E50" s="12">
        <f t="shared" si="15"/>
        <v>0</v>
      </c>
      <c r="F50" s="12">
        <f t="shared" si="15"/>
        <v>1</v>
      </c>
      <c r="G50" s="12">
        <f t="shared" si="15"/>
        <v>0</v>
      </c>
      <c r="H50" s="12">
        <f t="shared" si="15"/>
        <v>1</v>
      </c>
      <c r="I50" s="12">
        <f t="shared" si="15"/>
        <v>0</v>
      </c>
      <c r="J50" s="12">
        <f t="shared" si="15"/>
        <v>0</v>
      </c>
      <c r="K50" s="12">
        <f t="shared" si="15"/>
        <v>0</v>
      </c>
      <c r="L50" s="12">
        <f t="shared" si="15"/>
        <v>0</v>
      </c>
      <c r="M50" s="12">
        <f t="shared" si="15"/>
        <v>0</v>
      </c>
      <c r="N50" s="12">
        <f t="shared" si="15"/>
        <v>1</v>
      </c>
    </row>
    <row r="51" spans="1:14" ht="16.5" x14ac:dyDescent="0.3">
      <c r="A51" s="11" t="s">
        <v>50</v>
      </c>
      <c r="B51" s="13">
        <f>$D$18</f>
        <v>0.93</v>
      </c>
      <c r="C51" s="13">
        <f t="shared" ref="C51:N51" si="16">$D$18</f>
        <v>0.93</v>
      </c>
      <c r="D51" s="13">
        <f t="shared" si="16"/>
        <v>0.93</v>
      </c>
      <c r="E51" s="13">
        <f t="shared" si="16"/>
        <v>0.93</v>
      </c>
      <c r="F51" s="13">
        <f t="shared" si="16"/>
        <v>0.93</v>
      </c>
      <c r="G51" s="13">
        <f t="shared" si="16"/>
        <v>0.93</v>
      </c>
      <c r="H51" s="13">
        <f t="shared" si="16"/>
        <v>0.93</v>
      </c>
      <c r="I51" s="13">
        <f t="shared" si="16"/>
        <v>0.93</v>
      </c>
      <c r="J51" s="13">
        <f t="shared" si="16"/>
        <v>0.93</v>
      </c>
      <c r="K51" s="13">
        <f t="shared" si="16"/>
        <v>0.93</v>
      </c>
      <c r="L51" s="13">
        <f t="shared" si="16"/>
        <v>0.93</v>
      </c>
      <c r="M51" s="13">
        <f t="shared" si="16"/>
        <v>0.93</v>
      </c>
      <c r="N51" s="13">
        <f t="shared" si="16"/>
        <v>0.93</v>
      </c>
    </row>
    <row r="52" spans="1:14" ht="16.5" x14ac:dyDescent="0.3">
      <c r="A52" s="60" t="s">
        <v>57</v>
      </c>
      <c r="B52" s="39"/>
      <c r="C52" s="39"/>
      <c r="D52" s="39"/>
      <c r="E52" s="39"/>
      <c r="F52" s="39"/>
      <c r="G52" s="39"/>
      <c r="H52" s="39"/>
      <c r="I52" s="39"/>
      <c r="J52" s="39"/>
      <c r="K52" s="39"/>
      <c r="L52" s="39"/>
      <c r="M52" s="39"/>
      <c r="N52" s="33"/>
    </row>
    <row r="53" spans="1:14" ht="331.5" customHeight="1" x14ac:dyDescent="0.3">
      <c r="A53" s="59"/>
      <c r="B53" s="41"/>
      <c r="C53" s="41"/>
      <c r="D53" s="41"/>
      <c r="E53" s="41"/>
      <c r="F53" s="41"/>
      <c r="G53" s="41"/>
      <c r="H53" s="37"/>
      <c r="I53" s="75"/>
      <c r="J53" s="76"/>
      <c r="K53" s="76"/>
      <c r="L53" s="76"/>
      <c r="M53" s="76"/>
      <c r="N53" s="77"/>
    </row>
    <row r="54" spans="1:14" ht="5.0999999999999996" customHeight="1" x14ac:dyDescent="0.3">
      <c r="A54" s="58"/>
      <c r="B54" s="58"/>
      <c r="C54" s="58"/>
      <c r="D54" s="58"/>
      <c r="E54" s="58"/>
      <c r="F54" s="58"/>
      <c r="G54" s="58"/>
      <c r="H54" s="58"/>
      <c r="I54" s="58"/>
      <c r="J54" s="58"/>
      <c r="K54" s="58"/>
      <c r="L54" s="58"/>
      <c r="M54" s="58"/>
      <c r="N54" s="58"/>
    </row>
    <row r="55" spans="1:14" ht="16.5" customHeight="1" x14ac:dyDescent="0.3">
      <c r="A55" s="14" t="s">
        <v>58</v>
      </c>
      <c r="B55" s="87" t="s">
        <v>2</v>
      </c>
      <c r="C55" s="30"/>
      <c r="D55" s="30"/>
      <c r="E55" s="30"/>
      <c r="F55" s="30"/>
      <c r="G55" s="30"/>
      <c r="H55" s="24"/>
      <c r="I55" s="87" t="s">
        <v>59</v>
      </c>
      <c r="J55" s="30"/>
      <c r="K55" s="30"/>
      <c r="L55" s="30"/>
      <c r="M55" s="30"/>
      <c r="N55" s="24"/>
    </row>
    <row r="56" spans="1:14" ht="27" customHeight="1" x14ac:dyDescent="0.3">
      <c r="A56" s="68">
        <v>2021</v>
      </c>
      <c r="B56" s="79" t="s">
        <v>72</v>
      </c>
      <c r="C56" s="79"/>
      <c r="D56" s="79"/>
      <c r="E56" s="79"/>
      <c r="F56" s="79"/>
      <c r="G56" s="79"/>
      <c r="H56" s="79"/>
      <c r="I56" s="97" t="s">
        <v>84</v>
      </c>
      <c r="J56" s="98"/>
      <c r="K56" s="98"/>
      <c r="L56" s="98"/>
      <c r="M56" s="98"/>
      <c r="N56" s="99"/>
    </row>
    <row r="57" spans="1:14" ht="27" customHeight="1" x14ac:dyDescent="0.3">
      <c r="A57" s="68"/>
      <c r="B57" s="79" t="s">
        <v>73</v>
      </c>
      <c r="C57" s="80"/>
      <c r="D57" s="80"/>
      <c r="E57" s="80"/>
      <c r="F57" s="80"/>
      <c r="G57" s="80"/>
      <c r="H57" s="80"/>
      <c r="I57" s="100"/>
      <c r="J57" s="101"/>
      <c r="K57" s="101"/>
      <c r="L57" s="101"/>
      <c r="M57" s="101"/>
      <c r="N57" s="102"/>
    </row>
    <row r="58" spans="1:14" ht="45.75" customHeight="1" x14ac:dyDescent="0.3">
      <c r="A58" s="68"/>
      <c r="B58" s="63" t="s">
        <v>77</v>
      </c>
      <c r="C58" s="64"/>
      <c r="D58" s="64"/>
      <c r="E58" s="64"/>
      <c r="F58" s="64"/>
      <c r="G58" s="64"/>
      <c r="H58" s="64"/>
      <c r="I58" s="103" t="s">
        <v>85</v>
      </c>
      <c r="J58" s="104"/>
      <c r="K58" s="104"/>
      <c r="L58" s="104"/>
      <c r="M58" s="104"/>
      <c r="N58" s="105"/>
    </row>
    <row r="59" spans="1:14" ht="36" customHeight="1" x14ac:dyDescent="0.3">
      <c r="A59" s="68"/>
      <c r="B59" s="95" t="s">
        <v>76</v>
      </c>
      <c r="C59" s="96"/>
      <c r="D59" s="96"/>
      <c r="E59" s="96"/>
      <c r="F59" s="96"/>
      <c r="G59" s="96"/>
      <c r="H59" s="96"/>
      <c r="I59" s="106"/>
      <c r="J59" s="107"/>
      <c r="K59" s="107"/>
      <c r="L59" s="107"/>
      <c r="M59" s="107"/>
      <c r="N59" s="108"/>
    </row>
    <row r="60" spans="1:14" ht="15" customHeight="1" x14ac:dyDescent="0.3">
      <c r="A60" s="68">
        <v>2022</v>
      </c>
      <c r="B60" s="79" t="s">
        <v>74</v>
      </c>
      <c r="C60" s="80"/>
      <c r="D60" s="80"/>
      <c r="E60" s="80"/>
      <c r="F60" s="80"/>
      <c r="G60" s="80"/>
      <c r="H60" s="80"/>
      <c r="I60" s="88" t="s">
        <v>86</v>
      </c>
      <c r="J60" s="89"/>
      <c r="K60" s="89"/>
      <c r="L60" s="89"/>
      <c r="M60" s="89"/>
      <c r="N60" s="90"/>
    </row>
    <row r="61" spans="1:14" ht="15" customHeight="1" x14ac:dyDescent="0.3">
      <c r="A61" s="68"/>
      <c r="B61" s="79" t="s">
        <v>75</v>
      </c>
      <c r="C61" s="80"/>
      <c r="D61" s="80"/>
      <c r="E61" s="80"/>
      <c r="F61" s="80"/>
      <c r="G61" s="80"/>
      <c r="H61" s="80"/>
      <c r="I61" s="91"/>
      <c r="J61" s="92"/>
      <c r="K61" s="92"/>
      <c r="L61" s="92"/>
      <c r="M61" s="92"/>
      <c r="N61" s="93"/>
    </row>
    <row r="62" spans="1:14" ht="33.75" customHeight="1" x14ac:dyDescent="0.3">
      <c r="A62" s="68"/>
      <c r="B62" s="63" t="s">
        <v>78</v>
      </c>
      <c r="C62" s="64"/>
      <c r="D62" s="64"/>
      <c r="E62" s="64"/>
      <c r="F62" s="64"/>
      <c r="G62" s="64"/>
      <c r="H62" s="64"/>
      <c r="I62" s="69" t="s">
        <v>87</v>
      </c>
      <c r="J62" s="70"/>
      <c r="K62" s="70"/>
      <c r="L62" s="70"/>
      <c r="M62" s="70"/>
      <c r="N62" s="71"/>
    </row>
    <row r="63" spans="1:14" ht="86.25" customHeight="1" x14ac:dyDescent="0.3">
      <c r="A63" s="68"/>
      <c r="B63" s="63" t="s">
        <v>79</v>
      </c>
      <c r="C63" s="64"/>
      <c r="D63" s="64"/>
      <c r="E63" s="64"/>
      <c r="F63" s="64"/>
      <c r="G63" s="64"/>
      <c r="H63" s="64"/>
      <c r="I63" s="72"/>
      <c r="J63" s="73"/>
      <c r="K63" s="73"/>
      <c r="L63" s="73"/>
      <c r="M63" s="73"/>
      <c r="N63" s="74"/>
    </row>
    <row r="64" spans="1:14" ht="15" customHeight="1" x14ac:dyDescent="0.3">
      <c r="A64" s="68">
        <v>2023</v>
      </c>
      <c r="B64" s="62" t="s">
        <v>80</v>
      </c>
      <c r="C64" s="62"/>
      <c r="D64" s="62"/>
      <c r="E64" s="62"/>
      <c r="F64" s="62"/>
      <c r="G64" s="62"/>
      <c r="H64" s="62"/>
      <c r="I64" s="88" t="s">
        <v>88</v>
      </c>
      <c r="J64" s="89"/>
      <c r="K64" s="89"/>
      <c r="L64" s="89"/>
      <c r="M64" s="89"/>
      <c r="N64" s="90"/>
    </row>
    <row r="65" spans="1:14" ht="15" customHeight="1" x14ac:dyDescent="0.3">
      <c r="A65" s="68"/>
      <c r="B65" s="62" t="s">
        <v>81</v>
      </c>
      <c r="C65" s="62"/>
      <c r="D65" s="62"/>
      <c r="E65" s="62"/>
      <c r="F65" s="62"/>
      <c r="G65" s="62"/>
      <c r="H65" s="62"/>
      <c r="I65" s="91"/>
      <c r="J65" s="92"/>
      <c r="K65" s="92"/>
      <c r="L65" s="92"/>
      <c r="M65" s="92"/>
      <c r="N65" s="93"/>
    </row>
    <row r="66" spans="1:14" ht="27.75" customHeight="1" x14ac:dyDescent="0.3">
      <c r="A66" s="68"/>
      <c r="B66" s="63" t="s">
        <v>82</v>
      </c>
      <c r="C66" s="64"/>
      <c r="D66" s="64"/>
      <c r="E66" s="64"/>
      <c r="F66" s="64"/>
      <c r="G66" s="64"/>
      <c r="H66" s="64"/>
      <c r="I66" s="69" t="s">
        <v>89</v>
      </c>
      <c r="J66" s="70"/>
      <c r="K66" s="70"/>
      <c r="L66" s="70"/>
      <c r="M66" s="70"/>
      <c r="N66" s="71"/>
    </row>
    <row r="67" spans="1:14" ht="37.5" customHeight="1" x14ac:dyDescent="0.3">
      <c r="A67" s="68"/>
      <c r="B67" s="63" t="s">
        <v>83</v>
      </c>
      <c r="C67" s="64"/>
      <c r="D67" s="64"/>
      <c r="E67" s="64"/>
      <c r="F67" s="64"/>
      <c r="G67" s="64"/>
      <c r="H67" s="64"/>
      <c r="I67" s="72"/>
      <c r="J67" s="73"/>
      <c r="K67" s="73"/>
      <c r="L67" s="73"/>
      <c r="M67" s="73"/>
      <c r="N67" s="74"/>
    </row>
    <row r="68" spans="1:14" ht="15" customHeight="1" x14ac:dyDescent="0.3">
      <c r="A68" s="65">
        <v>2024</v>
      </c>
      <c r="B68" s="67"/>
      <c r="C68" s="67"/>
      <c r="D68" s="67"/>
      <c r="E68" s="67"/>
      <c r="F68" s="67"/>
      <c r="G68" s="67"/>
      <c r="H68" s="67"/>
      <c r="I68" s="61"/>
      <c r="J68" s="61"/>
      <c r="K68" s="61"/>
      <c r="L68" s="61"/>
      <c r="M68" s="61"/>
      <c r="N68" s="61"/>
    </row>
    <row r="69" spans="1:14" ht="15" customHeight="1" x14ac:dyDescent="0.3">
      <c r="A69" s="65"/>
      <c r="B69" s="61"/>
      <c r="C69" s="61"/>
      <c r="D69" s="61"/>
      <c r="E69" s="61"/>
      <c r="F69" s="61"/>
      <c r="G69" s="61"/>
      <c r="H69" s="61"/>
      <c r="I69" s="61"/>
      <c r="J69" s="61"/>
      <c r="K69" s="61"/>
      <c r="L69" s="61"/>
      <c r="M69" s="61"/>
      <c r="N69" s="61"/>
    </row>
    <row r="70" spans="1:14" ht="15" customHeight="1" x14ac:dyDescent="0.3">
      <c r="A70" s="65"/>
      <c r="B70" s="61"/>
      <c r="C70" s="61"/>
      <c r="D70" s="61"/>
      <c r="E70" s="61"/>
      <c r="F70" s="61"/>
      <c r="G70" s="61"/>
      <c r="H70" s="61"/>
      <c r="I70" s="61"/>
      <c r="J70" s="61"/>
      <c r="K70" s="61"/>
      <c r="L70" s="61"/>
      <c r="M70" s="61"/>
      <c r="N70" s="61"/>
    </row>
    <row r="71" spans="1:14" ht="15" customHeight="1" x14ac:dyDescent="0.3">
      <c r="A71" s="66"/>
      <c r="B71" s="61"/>
      <c r="C71" s="61"/>
      <c r="D71" s="61"/>
      <c r="E71" s="61"/>
      <c r="F71" s="61"/>
      <c r="G71" s="61"/>
      <c r="H71" s="61"/>
      <c r="I71" s="61"/>
      <c r="J71" s="61"/>
      <c r="K71" s="61"/>
      <c r="L71" s="61"/>
      <c r="M71" s="61"/>
      <c r="N71" s="61"/>
    </row>
    <row r="72" spans="1:14" ht="15" customHeight="1" x14ac:dyDescent="0.3">
      <c r="A72" s="40"/>
      <c r="B72" s="40"/>
      <c r="C72" s="40"/>
      <c r="D72" s="40"/>
      <c r="E72" s="40"/>
      <c r="F72" s="40"/>
      <c r="G72" s="40"/>
      <c r="H72" s="40"/>
    </row>
    <row r="73" spans="1:14" ht="15" customHeight="1" x14ac:dyDescent="0.3">
      <c r="A73" s="40"/>
      <c r="B73" s="40"/>
      <c r="C73" s="40"/>
      <c r="D73" s="40"/>
      <c r="E73" s="40"/>
      <c r="F73" s="40"/>
      <c r="G73" s="40"/>
      <c r="H73" s="40"/>
    </row>
    <row r="74" spans="1:14" ht="15" customHeight="1" x14ac:dyDescent="0.3">
      <c r="A74" s="40"/>
      <c r="B74" s="40"/>
      <c r="C74" s="40"/>
      <c r="D74" s="40"/>
      <c r="E74" s="40"/>
      <c r="F74" s="40"/>
      <c r="G74" s="40"/>
      <c r="H74" s="40"/>
    </row>
    <row r="75" spans="1:14" ht="15" customHeight="1" x14ac:dyDescent="0.3">
      <c r="A75" s="40"/>
      <c r="B75" s="40"/>
      <c r="C75" s="40"/>
      <c r="D75" s="40"/>
      <c r="E75" s="40"/>
      <c r="F75" s="40"/>
      <c r="G75" s="40"/>
      <c r="H75" s="40"/>
    </row>
    <row r="76" spans="1:14" ht="15" customHeight="1" x14ac:dyDescent="0.3">
      <c r="A76" s="40"/>
      <c r="B76" s="40"/>
      <c r="C76" s="40"/>
      <c r="D76" s="40"/>
      <c r="E76" s="40"/>
      <c r="F76" s="40"/>
      <c r="G76" s="40"/>
      <c r="H76" s="40"/>
    </row>
    <row r="77" spans="1:14" ht="15" customHeight="1" x14ac:dyDescent="0.3">
      <c r="A77" s="40"/>
      <c r="B77" s="40"/>
      <c r="C77" s="40"/>
      <c r="D77" s="40"/>
      <c r="E77" s="40"/>
      <c r="F77" s="40"/>
      <c r="G77" s="40"/>
      <c r="H77" s="40"/>
    </row>
    <row r="78" spans="1:14" ht="15" customHeight="1" x14ac:dyDescent="0.3">
      <c r="A78" s="40"/>
      <c r="B78" s="40"/>
      <c r="C78" s="40"/>
      <c r="D78" s="40"/>
      <c r="E78" s="40"/>
      <c r="F78" s="40"/>
      <c r="G78" s="40"/>
      <c r="H78" s="40"/>
    </row>
    <row r="79" spans="1:14" ht="15" customHeight="1" x14ac:dyDescent="0.3">
      <c r="A79" s="40"/>
      <c r="B79" s="40"/>
      <c r="C79" s="40"/>
      <c r="D79" s="40"/>
      <c r="E79" s="40"/>
      <c r="F79" s="40"/>
      <c r="G79" s="40"/>
      <c r="H79" s="40"/>
    </row>
    <row r="80" spans="1:14" ht="15" customHeight="1" x14ac:dyDescent="0.3">
      <c r="A80" s="40"/>
      <c r="B80" s="40"/>
      <c r="C80" s="40"/>
      <c r="D80" s="40"/>
      <c r="E80" s="40"/>
      <c r="F80" s="40"/>
      <c r="G80" s="40"/>
      <c r="H80" s="40"/>
    </row>
    <row r="81" spans="1:8" ht="15" customHeight="1" x14ac:dyDescent="0.3">
      <c r="A81" s="40"/>
      <c r="B81" s="40"/>
      <c r="C81" s="40"/>
      <c r="D81" s="40"/>
      <c r="E81" s="40"/>
      <c r="F81" s="40"/>
      <c r="G81" s="40"/>
      <c r="H81" s="40"/>
    </row>
    <row r="82" spans="1:8" ht="15" customHeight="1" x14ac:dyDescent="0.3">
      <c r="A82" s="40"/>
      <c r="B82" s="40"/>
      <c r="C82" s="40"/>
      <c r="D82" s="40"/>
      <c r="E82" s="40"/>
      <c r="F82" s="40"/>
      <c r="G82" s="40"/>
      <c r="H82" s="40"/>
    </row>
    <row r="83" spans="1:8" ht="15" customHeight="1" x14ac:dyDescent="0.3">
      <c r="A83" s="40"/>
      <c r="B83" s="40"/>
      <c r="C83" s="40"/>
      <c r="D83" s="40"/>
      <c r="E83" s="40"/>
      <c r="F83" s="40"/>
      <c r="G83" s="40"/>
      <c r="H83" s="40"/>
    </row>
    <row r="84" spans="1:8" ht="15" customHeight="1" x14ac:dyDescent="0.3">
      <c r="A84" s="40"/>
      <c r="B84" s="40"/>
      <c r="C84" s="40"/>
      <c r="D84" s="40"/>
      <c r="E84" s="40"/>
      <c r="F84" s="40"/>
      <c r="G84" s="40"/>
      <c r="H84" s="40"/>
    </row>
    <row r="85" spans="1:8" ht="15" customHeight="1" x14ac:dyDescent="0.3">
      <c r="A85" s="40"/>
      <c r="B85" s="40"/>
      <c r="C85" s="40"/>
      <c r="D85" s="40"/>
      <c r="E85" s="40"/>
      <c r="F85" s="40"/>
      <c r="G85" s="40"/>
      <c r="H85" s="40"/>
    </row>
    <row r="86" spans="1:8" ht="15" customHeight="1" x14ac:dyDescent="0.3">
      <c r="A86" s="40"/>
      <c r="B86" s="40"/>
      <c r="C86" s="40"/>
      <c r="D86" s="40"/>
      <c r="E86" s="40"/>
      <c r="F86" s="40"/>
      <c r="G86" s="40"/>
      <c r="H86" s="40"/>
    </row>
  </sheetData>
  <mergeCells count="103">
    <mergeCell ref="A72:H72"/>
    <mergeCell ref="A73:H73"/>
    <mergeCell ref="A74:H74"/>
    <mergeCell ref="A85:H85"/>
    <mergeCell ref="A86:H86"/>
    <mergeCell ref="A80:H80"/>
    <mergeCell ref="A81:H81"/>
    <mergeCell ref="A82:H82"/>
    <mergeCell ref="A83:H83"/>
    <mergeCell ref="A84:H84"/>
    <mergeCell ref="A75:H75"/>
    <mergeCell ref="A76:H76"/>
    <mergeCell ref="A77:H77"/>
    <mergeCell ref="A78:H78"/>
    <mergeCell ref="A79:H79"/>
    <mergeCell ref="A54:N54"/>
    <mergeCell ref="E10:F10"/>
    <mergeCell ref="B55:H55"/>
    <mergeCell ref="I55:N55"/>
    <mergeCell ref="A24:N24"/>
    <mergeCell ref="A25:N25"/>
    <mergeCell ref="A31:N31"/>
    <mergeCell ref="A32:N32"/>
    <mergeCell ref="A38:N38"/>
    <mergeCell ref="A39:N39"/>
    <mergeCell ref="A45:N45"/>
    <mergeCell ref="A46:N46"/>
    <mergeCell ref="A52:N52"/>
    <mergeCell ref="A53:H53"/>
    <mergeCell ref="I53:N53"/>
    <mergeCell ref="M23:N23"/>
    <mergeCell ref="A20:B20"/>
    <mergeCell ref="C20:N20"/>
    <mergeCell ref="A21:B21"/>
    <mergeCell ref="C21:L21"/>
    <mergeCell ref="A22:B22"/>
    <mergeCell ref="C22:F22"/>
    <mergeCell ref="G22:H22"/>
    <mergeCell ref="I22:N22"/>
    <mergeCell ref="A23:B23"/>
    <mergeCell ref="C23:F23"/>
    <mergeCell ref="G23:H23"/>
    <mergeCell ref="I23:J23"/>
    <mergeCell ref="K23:L23"/>
    <mergeCell ref="A10:B10"/>
    <mergeCell ref="C10:D10"/>
    <mergeCell ref="G10:H10"/>
    <mergeCell ref="I10:N10"/>
    <mergeCell ref="G12:N13"/>
    <mergeCell ref="A16:B17"/>
    <mergeCell ref="F16:F17"/>
    <mergeCell ref="G16:N17"/>
    <mergeCell ref="A18:B19"/>
    <mergeCell ref="F18:F19"/>
    <mergeCell ref="G18:N19"/>
    <mergeCell ref="A14:B15"/>
    <mergeCell ref="F14:F15"/>
    <mergeCell ref="G14:N15"/>
    <mergeCell ref="A12:B13"/>
    <mergeCell ref="F12:F13"/>
    <mergeCell ref="I60:N61"/>
    <mergeCell ref="I62:N63"/>
    <mergeCell ref="I64:N65"/>
    <mergeCell ref="I66:N67"/>
    <mergeCell ref="A11:B11"/>
    <mergeCell ref="C11:N11"/>
    <mergeCell ref="A6:N6"/>
    <mergeCell ref="A1:B3"/>
    <mergeCell ref="C1:M3"/>
    <mergeCell ref="A4:N4"/>
    <mergeCell ref="A5:B5"/>
    <mergeCell ref="C5:N5"/>
    <mergeCell ref="A56:A59"/>
    <mergeCell ref="B56:H56"/>
    <mergeCell ref="B57:H57"/>
    <mergeCell ref="B58:H58"/>
    <mergeCell ref="B59:H59"/>
    <mergeCell ref="I56:N57"/>
    <mergeCell ref="I58:N59"/>
    <mergeCell ref="A7:N7"/>
    <mergeCell ref="A8:B8"/>
    <mergeCell ref="C8:N8"/>
    <mergeCell ref="A9:B9"/>
    <mergeCell ref="C9:N9"/>
    <mergeCell ref="A60:A63"/>
    <mergeCell ref="B60:H60"/>
    <mergeCell ref="B61:H61"/>
    <mergeCell ref="B62:H62"/>
    <mergeCell ref="B63:H63"/>
    <mergeCell ref="A64:A67"/>
    <mergeCell ref="B64:H64"/>
    <mergeCell ref="B65:H65"/>
    <mergeCell ref="B66:H66"/>
    <mergeCell ref="B67:H67"/>
    <mergeCell ref="A68:A71"/>
    <mergeCell ref="B68:H68"/>
    <mergeCell ref="I68:N68"/>
    <mergeCell ref="B69:H69"/>
    <mergeCell ref="I69:N69"/>
    <mergeCell ref="B70:H70"/>
    <mergeCell ref="I70:N70"/>
    <mergeCell ref="B71:H71"/>
    <mergeCell ref="I71:N71"/>
  </mergeCells>
  <conditionalFormatting sqref="B29:N29">
    <cfRule type="cellIs" dxfId="13" priority="1" operator="greaterThan">
      <formula>B30</formula>
    </cfRule>
    <cfRule type="cellIs" dxfId="12" priority="2" operator="lessThanOrEqual">
      <formula>B30</formula>
    </cfRule>
  </conditionalFormatting>
  <conditionalFormatting sqref="B36:N36">
    <cfRule type="cellIs" dxfId="11" priority="3" operator="greaterThan">
      <formula>B37</formula>
    </cfRule>
    <cfRule type="cellIs" dxfId="10" priority="4" operator="lessThanOrEqual">
      <formula>B37</formula>
    </cfRule>
  </conditionalFormatting>
  <conditionalFormatting sqref="B43:N43">
    <cfRule type="cellIs" dxfId="9" priority="5" operator="greaterThan">
      <formula>B44</formula>
    </cfRule>
    <cfRule type="cellIs" dxfId="8" priority="6" operator="lessThanOrEqual">
      <formula>B44</formula>
    </cfRule>
  </conditionalFormatting>
  <conditionalFormatting sqref="B50:N50">
    <cfRule type="cellIs" dxfId="7" priority="7" operator="greaterThan">
      <formula>B51</formula>
    </cfRule>
    <cfRule type="cellIs" dxfId="6" priority="8" operator="lessThanOrEqual">
      <formula>B51</formula>
    </cfRule>
  </conditionalFormatting>
  <conditionalFormatting sqref="N29">
    <cfRule type="cellIs" dxfId="5" priority="9" operator="greaterThan">
      <formula>N30</formula>
    </cfRule>
    <cfRule type="cellIs" dxfId="4" priority="10" operator="lessThanOrEqual">
      <formula>N30</formula>
    </cfRule>
  </conditionalFormatting>
  <conditionalFormatting sqref="N36">
    <cfRule type="cellIs" dxfId="3" priority="11" operator="greaterThan">
      <formula>N37</formula>
    </cfRule>
    <cfRule type="cellIs" dxfId="2" priority="12" operator="lessThanOrEqual">
      <formula>N37</formula>
    </cfRule>
  </conditionalFormatting>
  <conditionalFormatting sqref="N50">
    <cfRule type="cellIs" dxfId="1" priority="13" operator="greaterThan">
      <formula>N51</formula>
    </cfRule>
    <cfRule type="cellIs" dxfId="0" priority="14" operator="lessThanOrEqual">
      <formula>N51</formula>
    </cfRule>
  </conditionalFormatting>
  <pageMargins left="0.7" right="0.7" top="0.75" bottom="0.75" header="0" footer="0"/>
  <pageSetup scale="2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8</xdr:col>
                    <xdr:colOff>47625</xdr:colOff>
                    <xdr:row>71</xdr:row>
                    <xdr:rowOff>0</xdr:rowOff>
                  </from>
                  <to>
                    <xdr:col>8</xdr:col>
                    <xdr:colOff>352425</xdr:colOff>
                    <xdr:row>72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RESIDUOS PELIGROSOS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Ulises Morales Guerra</dc:creator>
  <cp:lastModifiedBy>SEBASTIAN FLOREZ PATINO</cp:lastModifiedBy>
  <dcterms:created xsi:type="dcterms:W3CDTF">2019-11-19T15:13:39Z</dcterms:created>
  <dcterms:modified xsi:type="dcterms:W3CDTF">2024-10-04T22:05:28Z</dcterms:modified>
</cp:coreProperties>
</file>